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4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C43" i="7" l="1"/>
  <c r="Q42" i="7"/>
  <c r="P42" i="7"/>
  <c r="O42" i="7"/>
  <c r="N42" i="7"/>
  <c r="L41" i="7"/>
  <c r="K41" i="7"/>
  <c r="J41" i="7"/>
  <c r="H40" i="7"/>
  <c r="G40" i="7"/>
  <c r="F40" i="7"/>
  <c r="P39" i="7"/>
  <c r="O39" i="7"/>
  <c r="D39" i="7"/>
  <c r="C39" i="7"/>
  <c r="Q38" i="7"/>
  <c r="R35" i="7" s="1"/>
  <c r="Q37" i="7"/>
  <c r="R37" i="7" s="1"/>
  <c r="P37" i="7"/>
  <c r="P41" i="7" s="1"/>
  <c r="O37" i="7"/>
  <c r="O41" i="7" s="1"/>
  <c r="N37" i="7"/>
  <c r="N41" i="7" s="1"/>
  <c r="M37" i="7"/>
  <c r="M41" i="7" s="1"/>
  <c r="L37" i="7"/>
  <c r="K37" i="7"/>
  <c r="J37" i="7"/>
  <c r="I37" i="7"/>
  <c r="H37" i="7"/>
  <c r="G37" i="7"/>
  <c r="F37" i="7"/>
  <c r="E37" i="7"/>
  <c r="D37" i="7"/>
  <c r="C37" i="7"/>
  <c r="Q36" i="7"/>
  <c r="P36" i="7"/>
  <c r="O36" i="7"/>
  <c r="N36" i="7"/>
  <c r="M36" i="7"/>
  <c r="M43" i="7" s="1"/>
  <c r="L36" i="7"/>
  <c r="L43" i="7" s="1"/>
  <c r="K36" i="7"/>
  <c r="K43" i="7" s="1"/>
  <c r="J36" i="7"/>
  <c r="J40" i="7" s="1"/>
  <c r="I36" i="7"/>
  <c r="I40" i="7" s="1"/>
  <c r="H36" i="7"/>
  <c r="G36" i="7"/>
  <c r="F36" i="7"/>
  <c r="E36" i="7"/>
  <c r="D36" i="7"/>
  <c r="D43" i="7" s="1"/>
  <c r="C36" i="7"/>
  <c r="Q35" i="7"/>
  <c r="Q43" i="7" s="1"/>
  <c r="P35" i="7"/>
  <c r="P43" i="7" s="1"/>
  <c r="O35" i="7"/>
  <c r="O43" i="7" s="1"/>
  <c r="N35" i="7"/>
  <c r="N43" i="7" s="1"/>
  <c r="M35" i="7"/>
  <c r="L35" i="7"/>
  <c r="K35" i="7"/>
  <c r="J35" i="7"/>
  <c r="J43" i="7" s="1"/>
  <c r="I35" i="7"/>
  <c r="I43" i="7" s="1"/>
  <c r="H35" i="7"/>
  <c r="H42" i="7" s="1"/>
  <c r="G35" i="7"/>
  <c r="G42" i="7" s="1"/>
  <c r="F35" i="7"/>
  <c r="F43" i="7" s="1"/>
  <c r="E35" i="7"/>
  <c r="E43" i="7" s="1"/>
  <c r="D35" i="7"/>
  <c r="C35" i="7"/>
  <c r="Q34" i="7"/>
  <c r="R34" i="7" s="1"/>
  <c r="P34" i="7"/>
  <c r="O34" i="7"/>
  <c r="N34" i="7"/>
  <c r="M34" i="7"/>
  <c r="M42" i="7" s="1"/>
  <c r="L34" i="7"/>
  <c r="L42" i="7" s="1"/>
  <c r="K34" i="7"/>
  <c r="K42" i="7" s="1"/>
  <c r="J34" i="7"/>
  <c r="J42" i="7" s="1"/>
  <c r="I34" i="7"/>
  <c r="I42" i="7" s="1"/>
  <c r="H34" i="7"/>
  <c r="G34" i="7"/>
  <c r="F34" i="7"/>
  <c r="F42" i="7" s="1"/>
  <c r="E34" i="7"/>
  <c r="E42" i="7" s="1"/>
  <c r="D34" i="7"/>
  <c r="D41" i="7" s="1"/>
  <c r="C34" i="7"/>
  <c r="C41" i="7" s="1"/>
  <c r="Q33" i="7"/>
  <c r="Q41" i="7" s="1"/>
  <c r="P33" i="7"/>
  <c r="O33" i="7"/>
  <c r="N33" i="7"/>
  <c r="M33" i="7"/>
  <c r="L33" i="7"/>
  <c r="K33" i="7"/>
  <c r="J33" i="7"/>
  <c r="I33" i="7"/>
  <c r="I41" i="7" s="1"/>
  <c r="H33" i="7"/>
  <c r="H41" i="7" s="1"/>
  <c r="G33" i="7"/>
  <c r="G41" i="7" s="1"/>
  <c r="F33" i="7"/>
  <c r="F41" i="7" s="1"/>
  <c r="E33" i="7"/>
  <c r="E41" i="7" s="1"/>
  <c r="D33" i="7"/>
  <c r="C33" i="7"/>
  <c r="Q32" i="7"/>
  <c r="Q40" i="7" s="1"/>
  <c r="P32" i="7"/>
  <c r="P40" i="7" s="1"/>
  <c r="O32" i="7"/>
  <c r="O40" i="7" s="1"/>
  <c r="N32" i="7"/>
  <c r="N40" i="7" s="1"/>
  <c r="M32" i="7"/>
  <c r="M40" i="7" s="1"/>
  <c r="L32" i="7"/>
  <c r="K32" i="7"/>
  <c r="J32" i="7"/>
  <c r="I32" i="7"/>
  <c r="H32" i="7"/>
  <c r="G32" i="7"/>
  <c r="F32" i="7"/>
  <c r="E32" i="7"/>
  <c r="E40" i="7" s="1"/>
  <c r="D32" i="7"/>
  <c r="D40" i="7" s="1"/>
  <c r="C32" i="7"/>
  <c r="C40" i="7" s="1"/>
  <c r="Q31" i="7"/>
  <c r="Q39" i="7" s="1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Q30" i="7"/>
  <c r="P30" i="7"/>
  <c r="O30" i="7"/>
  <c r="N30" i="7"/>
  <c r="M30" i="7"/>
  <c r="L30" i="7"/>
  <c r="L38" i="7" s="1"/>
  <c r="K30" i="7"/>
  <c r="K38" i="7" s="1"/>
  <c r="J30" i="7"/>
  <c r="J38" i="7" s="1"/>
  <c r="I30" i="7"/>
  <c r="H30" i="7"/>
  <c r="H39" i="7" s="1"/>
  <c r="G30" i="7"/>
  <c r="G39" i="7" s="1"/>
  <c r="F30" i="7"/>
  <c r="F39" i="7" s="1"/>
  <c r="E30" i="7"/>
  <c r="E39" i="7" s="1"/>
  <c r="D30" i="7"/>
  <c r="C30" i="7"/>
  <c r="Q29" i="7"/>
  <c r="R29" i="7" s="1"/>
  <c r="P29" i="7"/>
  <c r="P38" i="7" s="1"/>
  <c r="O29" i="7"/>
  <c r="O38" i="7" s="1"/>
  <c r="N29" i="7"/>
  <c r="N38" i="7" s="1"/>
  <c r="M29" i="7"/>
  <c r="M38" i="7" s="1"/>
  <c r="L29" i="7"/>
  <c r="K29" i="7"/>
  <c r="K39" i="7" s="1"/>
  <c r="J29" i="7"/>
  <c r="J39" i="7" s="1"/>
  <c r="I29" i="7"/>
  <c r="I38" i="7" s="1"/>
  <c r="H29" i="7"/>
  <c r="H38" i="7" s="1"/>
  <c r="G29" i="7"/>
  <c r="G38" i="7" s="1"/>
  <c r="F29" i="7"/>
  <c r="F38" i="7" s="1"/>
  <c r="E29" i="7"/>
  <c r="E38" i="7" s="1"/>
  <c r="D29" i="7"/>
  <c r="D38" i="7" s="1"/>
  <c r="C29" i="7"/>
  <c r="C38" i="7" s="1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14" i="7"/>
  <c r="Q13" i="7"/>
  <c r="Q12" i="7"/>
  <c r="Q11" i="7"/>
  <c r="Q19" i="7" s="1"/>
  <c r="Q10" i="7"/>
  <c r="Q9" i="7"/>
  <c r="Q8" i="7"/>
  <c r="Q7" i="7"/>
  <c r="Q16" i="7" s="1"/>
  <c r="Q28" i="7"/>
  <c r="R43" i="7" l="1"/>
  <c r="R33" i="7"/>
  <c r="L40" i="7"/>
  <c r="R32" i="7"/>
  <c r="I39" i="7"/>
  <c r="K40" i="7"/>
  <c r="R31" i="7"/>
  <c r="R36" i="7"/>
  <c r="R42" i="7" s="1"/>
  <c r="C42" i="7"/>
  <c r="G43" i="7"/>
  <c r="L39" i="7"/>
  <c r="H43" i="7"/>
  <c r="M39" i="7"/>
  <c r="D42" i="7"/>
  <c r="N39" i="7"/>
  <c r="R30" i="7"/>
  <c r="R10" i="7"/>
  <c r="R8" i="7"/>
  <c r="R14" i="7"/>
  <c r="R7" i="7"/>
  <c r="Q20" i="7"/>
  <c r="Q18" i="7"/>
  <c r="R28" i="7"/>
  <c r="R15" i="7"/>
  <c r="R13" i="7"/>
  <c r="R21" i="7" s="1"/>
  <c r="R12" i="7"/>
  <c r="R11" i="7"/>
  <c r="R9" i="7"/>
  <c r="R40" i="7" l="1"/>
  <c r="R41" i="7"/>
  <c r="R39" i="7"/>
  <c r="R17" i="7"/>
  <c r="R18" i="7"/>
  <c r="R19" i="7"/>
  <c r="R20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<sst xmlns="http://schemas.openxmlformats.org/spreadsheetml/2006/main" count="89" uniqueCount="43">
  <si>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</si>
  <si>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</si>
  <si>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</si>
  <si>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</si>
  <si>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</si>
  <si>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</si>
  <si>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</si>
  <si>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</si>
  <si>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</si>
  <si>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</si>
  <si>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</si>
  <si>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</si>
  <si>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</si>
  <si>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</si>
  <si>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</si>
  <si>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</si>
  <si>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</si>
  <si>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</si>
  <si>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</si>
  <si>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</si>
  <si>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</si>
  <si>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</si>
  <si>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</si>
  <si>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</si>
  <si>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</si>
  <si>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</si>
  <si>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</si>
  <si>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</si>
  <si>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</si>
  <si>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</si>
  <si>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</si>
  <si>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</si>
  <si>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</si>
  <si>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</si>
  <si>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</si>
  <si>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</si>
  <si>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</si>
  <si>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</si>
  <si>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</si>
  <si>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</si>
  <si>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</si>
  <si>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Počet obyvatel pro rok 2023</t>
  </si>
  <si>
    <t>Ukončené případy dočasné pracovní neschopnosti za 1. - 3. čtvrtletí 2024 podle délky trvání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</si>
</sst>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4"/>
      <name val="Tahoma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rgb="FF0061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  <fill>
      <patternFill patternType="solid">
        <fgColor rgb="FFC6EFCE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0" fontId="29" fillId="6" borderId="0" applyNumberFormat="0" applyBorder="0" applyAlignment="0" applyProtection="0"/>
  </cellStyleXfs>
  <cellXfs count="118">
    <xf numFmtId="0" fontId="0" fillId="0" borderId="0" xfId="0"/>
    <xf numFmtId="3" fontId="13" fillId="0" borderId="1" xfId="8" applyFont="1" applyBorder="1">
      <alignment vertical="center"/>
    </xf>
    <xf numFmtId="3" fontId="14" fillId="0" borderId="1" xfId="8" applyFont="1" applyBorder="1">
      <alignment vertical="center"/>
    </xf>
    <xf numFmtId="0" fontId="15" fillId="4" borderId="13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/>
    </xf>
    <xf numFmtId="0" fontId="15" fillId="4" borderId="31" xfId="0" applyFont="1" applyFill="1" applyBorder="1" applyAlignment="1">
      <alignment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10" fontId="18" fillId="2" borderId="30" xfId="9" applyNumberFormat="1" applyFont="1" applyFill="1" applyBorder="1" applyAlignment="1" applyProtection="1">
      <alignment horizontal="right" vertical="center" indent="1"/>
    </xf>
    <xf numFmtId="3" fontId="14" fillId="0" borderId="10" xfId="8" applyFont="1" applyBorder="1" applyAlignment="1" applyProtection="1">
      <alignment horizontal="center" vertical="center"/>
    </xf>
    <xf numFmtId="3" fontId="14" fillId="0" borderId="11" xfId="8" applyFont="1" applyBorder="1" applyAlignment="1" applyProtection="1">
      <alignment horizontal="center" vertical="center"/>
    </xf>
    <xf numFmtId="3" fontId="14" fillId="0" borderId="12" xfId="8" applyFont="1" applyBorder="1" applyAlignment="1" applyProtection="1">
      <alignment horizontal="center" vertical="center"/>
    </xf>
    <xf numFmtId="3" fontId="14" fillId="0" borderId="5" xfId="8" applyFont="1" applyBorder="1" applyAlignment="1" applyProtection="1">
      <alignment horizontal="center" vertical="center"/>
    </xf>
    <xf numFmtId="3" fontId="13" fillId="0" borderId="0" xfId="8" applyFont="1">
      <alignment vertical="center"/>
    </xf>
    <xf numFmtId="3" fontId="14" fillId="0" borderId="12" xfId="8" applyFont="1" applyBorder="1" applyAlignment="1" applyProtection="1">
      <alignment horizontal="right" vertical="center" indent="1"/>
    </xf>
    <xf numFmtId="3" fontId="14" fillId="0" borderId="5" xfId="8" applyFont="1" applyBorder="1" applyAlignment="1" applyProtection="1">
      <alignment horizontal="right" vertical="center" indent="1"/>
    </xf>
    <xf numFmtId="3" fontId="21" fillId="0" borderId="0" xfId="8" applyFont="1">
      <alignment vertical="center"/>
    </xf>
    <xf numFmtId="3" fontId="21" fillId="0" borderId="0" xfId="8" applyFont="1" applyAlignment="1">
      <alignment vertical="center"/>
    </xf>
    <xf numFmtId="3" fontId="21" fillId="0" borderId="0" xfId="8" applyFont="1" applyAlignment="1" applyProtection="1">
      <alignment vertical="center"/>
    </xf>
    <xf numFmtId="3" fontId="22" fillId="0" borderId="0" xfId="8" applyFont="1" applyAlignment="1" applyProtection="1">
      <alignment vertical="center"/>
    </xf>
    <xf numFmtId="4" fontId="21" fillId="0" borderId="0" xfId="8" applyNumberFormat="1" applyFont="1">
      <alignment vertical="center"/>
    </xf>
    <xf numFmtId="3" fontId="17" fillId="0" borderId="0" xfId="8" applyNumberFormat="1" applyFont="1" applyFill="1" applyBorder="1" applyAlignment="1" applyProtection="1">
      <alignment horizontal="center" vertical="center"/>
    </xf>
    <xf numFmtId="3" fontId="14" fillId="0" borderId="0" xfId="8" applyFont="1" applyBorder="1" applyAlignment="1">
      <alignment horizontal="center" vertical="center" textRotation="90" wrapText="1"/>
    </xf>
    <xf numFmtId="3" fontId="14" fillId="0" borderId="0" xfId="8" applyFont="1" applyBorder="1" applyAlignment="1" applyProtection="1">
      <alignment horizontal="center"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4" fillId="0" borderId="0" xfId="8" applyNumberFormat="1" applyFont="1" applyBorder="1" applyAlignment="1" applyProtection="1">
      <alignment horizontal="center" vertical="center"/>
    </xf>
    <xf numFmtId="10" fontId="20" fillId="0" borderId="0" xfId="9" applyNumberFormat="1" applyFont="1" applyBorder="1" applyAlignment="1" applyProtection="1">
      <alignment horizontal="center" vertical="center"/>
    </xf>
    <xf numFmtId="3" fontId="22" fillId="0" borderId="0" xfId="8" applyFont="1">
      <alignment vertical="center"/>
    </xf>
    <xf numFmtId="3" fontId="21" fillId="0" borderId="0" xfId="8" applyFont="1" applyBorder="1">
      <alignment vertical="center"/>
    </xf>
    <xf numFmtId="3" fontId="11" fillId="0" borderId="1" xfId="8" applyFont="1" applyBorder="1" applyAlignment="1">
      <alignment vertical="center" wrapText="1"/>
    </xf>
    <xf numFmtId="3" fontId="23" fillId="0" borderId="0" xfId="8" applyFont="1">
      <alignment vertical="center"/>
    </xf>
    <xf numFmtId="3" fontId="11" fillId="0" borderId="0" xfId="8" applyFont="1">
      <alignment vertical="center"/>
    </xf>
    <xf numFmtId="0" fontId="11" fillId="0" borderId="0" xfId="0" applyFont="1"/>
    <xf numFmtId="3" fontId="14" fillId="0" borderId="10" xfId="8" applyFont="1" applyBorder="1" applyAlignment="1" applyProtection="1">
      <alignment horizontal="right" vertical="center" indent="1"/>
    </xf>
    <xf numFmtId="3" fontId="14" fillId="0" borderId="11" xfId="8" applyFont="1" applyBorder="1" applyAlignment="1" applyProtection="1">
      <alignment horizontal="right" vertical="center" indent="1"/>
    </xf>
    <xf numFmtId="3" fontId="24" fillId="0" borderId="28" xfId="8" applyNumberFormat="1" applyFont="1" applyBorder="1" applyAlignment="1" applyProtection="1">
      <alignment horizontal="right" vertical="center" indent="1"/>
      <protection locked="0"/>
    </xf>
    <xf numFmtId="3" fontId="24" fillId="0" borderId="0" xfId="8" applyNumberFormat="1" applyFont="1" applyBorder="1" applyAlignment="1" applyProtection="1">
      <alignment horizontal="center" vertical="center"/>
    </xf>
    <xf numFmtId="3" fontId="24" fillId="0" borderId="1" xfId="8" applyFont="1" applyBorder="1" applyAlignment="1">
      <alignment horizontal="center" vertical="center"/>
    </xf>
    <xf numFmtId="3" fontId="7" fillId="0" borderId="0" xfId="8">
      <alignment vertical="center"/>
    </xf>
    <xf numFmtId="10" fontId="25" fillId="0" borderId="39" xfId="9" applyNumberFormat="1" applyFont="1" applyBorder="1" applyAlignment="1" applyProtection="1">
      <alignment horizontal="right" vertical="center" indent="1"/>
    </xf>
    <xf numFmtId="10" fontId="25" fillId="0" borderId="7" xfId="9" applyNumberFormat="1" applyFont="1" applyBorder="1" applyAlignment="1" applyProtection="1">
      <alignment horizontal="right" vertical="center" indent="1"/>
    </xf>
    <xf numFmtId="10" fontId="25" fillId="0" borderId="6" xfId="9" applyNumberFormat="1" applyFont="1" applyBorder="1" applyAlignment="1" applyProtection="1">
      <alignment horizontal="right" vertical="center" indent="1"/>
    </xf>
    <xf numFmtId="10" fontId="25" fillId="0" borderId="14" xfId="9" applyNumberFormat="1" applyFont="1" applyBorder="1" applyAlignment="1" applyProtection="1">
      <alignment horizontal="right" vertical="center" indent="1"/>
    </xf>
    <xf numFmtId="10" fontId="25" fillId="0" borderId="27" xfId="9" applyNumberFormat="1" applyFont="1" applyBorder="1" applyAlignment="1" applyProtection="1">
      <alignment horizontal="right" vertical="center" indent="1"/>
    </xf>
    <xf numFmtId="3" fontId="26" fillId="0" borderId="39" xfId="8" applyNumberFormat="1" applyFont="1" applyBorder="1" applyAlignment="1" applyProtection="1">
      <alignment horizontal="right" vertical="center" indent="1"/>
      <protection locked="0"/>
    </xf>
    <xf numFmtId="10" fontId="27" fillId="2" borderId="30" xfId="9" applyNumberFormat="1" applyFont="1" applyFill="1" applyBorder="1" applyAlignment="1" applyProtection="1">
      <alignment horizontal="right" vertical="center"/>
    </xf>
    <xf numFmtId="3" fontId="28" fillId="0" borderId="0" xfId="8" applyFont="1">
      <alignment vertical="center"/>
    </xf>
    <xf numFmtId="3" fontId="26" fillId="0" borderId="1" xfId="8" applyFont="1" applyBorder="1" applyAlignment="1">
      <alignment horizontal="center"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24" fillId="0" borderId="16" xfId="8" applyNumberFormat="1" applyFont="1" applyBorder="1" applyAlignment="1" applyProtection="1">
      <alignment horizontal="right" vertical="center" indent="1"/>
      <protection locked="0"/>
    </xf>
    <xf numFmtId="3" fontId="24" fillId="0" borderId="17" xfId="8" applyNumberFormat="1" applyFont="1" applyBorder="1" applyAlignment="1" applyProtection="1">
      <alignment horizontal="right" vertical="center" indent="1"/>
      <protection locked="0"/>
    </xf>
    <xf numFmtId="3" fontId="24" fillId="0" borderId="18" xfId="8" applyNumberFormat="1" applyFont="1" applyBorder="1" applyAlignment="1" applyProtection="1">
      <alignment horizontal="right" vertical="center" indent="1"/>
      <protection locked="0"/>
    </xf>
    <xf numFmtId="3" fontId="24" fillId="0" borderId="19" xfId="8" applyNumberFormat="1" applyFont="1" applyBorder="1" applyAlignment="1" applyProtection="1">
      <alignment horizontal="right" vertical="center" indent="1"/>
      <protection locked="0"/>
    </xf>
    <xf numFmtId="3" fontId="26" fillId="0" borderId="38" xfId="8" applyNumberFormat="1" applyFont="1" applyBorder="1" applyAlignment="1" applyProtection="1">
      <alignment horizontal="right" vertical="center" indent="1"/>
      <protection locked="0"/>
    </xf>
    <xf numFmtId="3" fontId="24" fillId="0" borderId="22" xfId="8" applyNumberFormat="1" applyFont="1" applyBorder="1" applyAlignment="1" applyProtection="1">
      <alignment horizontal="right" vertical="center" indent="1"/>
      <protection locked="0"/>
    </xf>
    <xf numFmtId="3" fontId="24" fillId="0" borderId="1" xfId="8" applyFont="1" applyBorder="1">
      <alignment vertical="center"/>
    </xf>
    <xf numFmtId="49" fontId="15" fillId="4" borderId="44" xfId="14" applyFont="1" applyFill="1" applyBorder="1" applyAlignment="1" applyProtection="1">
      <alignment horizontal="center" vertical="center" wrapText="1"/>
    </xf>
    <xf numFmtId="49" fontId="15" fillId="4" borderId="30" xfId="14" applyFont="1" applyFill="1" applyBorder="1" applyAlignment="1" applyProtection="1">
      <alignment horizontal="center" vertical="center" wrapText="1"/>
    </xf>
    <xf numFmtId="0" fontId="19" fillId="0" borderId="0" xfId="4" applyFont="1" applyFill="1" applyAlignment="1" applyProtection="1">
      <alignment horizontal="center" vertical="center"/>
      <protection locked="0"/>
    </xf>
    <xf numFmtId="49" fontId="15" fillId="4" borderId="47" xfId="14" applyFont="1" applyFill="1" applyBorder="1" applyAlignment="1" applyProtection="1">
      <alignment horizontal="center" vertical="center" wrapText="1"/>
    </xf>
    <xf numFmtId="49" fontId="15" fillId="4" borderId="36" xfId="14" applyFont="1" applyFill="1" applyBorder="1" applyAlignment="1" applyProtection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3" fontId="14" fillId="0" borderId="41" xfId="8" applyFont="1" applyBorder="1" applyAlignment="1" applyProtection="1">
      <alignment horizontal="center" vertical="center"/>
    </xf>
    <xf numFmtId="3" fontId="14" fillId="0" borderId="42" xfId="8" applyFont="1" applyBorder="1" applyAlignment="1" applyProtection="1">
      <alignment horizontal="center" vertical="center"/>
    </xf>
    <xf numFmtId="49" fontId="15" fillId="4" borderId="49" xfId="14" applyFont="1" applyFill="1" applyBorder="1" applyAlignment="1" applyProtection="1">
      <alignment horizontal="center" vertical="center" wrapText="1"/>
    </xf>
    <xf numFmtId="49" fontId="15" fillId="4" borderId="37" xfId="14" applyFont="1" applyFill="1" applyBorder="1" applyAlignment="1" applyProtection="1">
      <alignment horizontal="center" vertical="center" wrapText="1"/>
    </xf>
    <xf numFmtId="3" fontId="14" fillId="0" borderId="51" xfId="8" applyFont="1" applyBorder="1" applyAlignment="1" applyProtection="1">
      <alignment horizontal="center" vertical="center"/>
    </xf>
    <xf numFmtId="3" fontId="14" fillId="0" borderId="38" xfId="8" applyFont="1" applyBorder="1" applyAlignment="1" applyProtection="1">
      <alignment horizontal="center" vertical="center"/>
    </xf>
    <xf numFmtId="3" fontId="14" fillId="0" borderId="50" xfId="8" applyFont="1" applyBorder="1" applyAlignment="1" applyProtection="1">
      <alignment horizontal="right" vertical="center" indent="1"/>
    </xf>
    <xf numFmtId="3" fontId="14" fillId="0" borderId="40" xfId="8" applyFont="1" applyBorder="1" applyAlignment="1" applyProtection="1">
      <alignment horizontal="right" vertical="center" indent="1"/>
    </xf>
    <xf numFmtId="3" fontId="14" fillId="0" borderId="41" xfId="8" applyFont="1" applyBorder="1" applyAlignment="1" applyProtection="1">
      <alignment horizontal="right" vertical="center" indent="1"/>
    </xf>
    <xf numFmtId="3" fontId="14" fillId="0" borderId="42" xfId="8" applyFont="1" applyBorder="1" applyAlignment="1" applyProtection="1">
      <alignment horizontal="right" vertical="center" indent="1"/>
    </xf>
    <xf numFmtId="49" fontId="15" fillId="4" borderId="35" xfId="14" applyFont="1" applyFill="1" applyBorder="1" applyAlignment="1" applyProtection="1">
      <alignment horizontal="center" vertical="center" wrapText="1"/>
    </xf>
    <xf numFmtId="49" fontId="15" fillId="4" borderId="43" xfId="14" applyFont="1" applyFill="1" applyBorder="1" applyAlignment="1" applyProtection="1">
      <alignment horizontal="center" vertical="center" wrapText="1"/>
    </xf>
    <xf numFmtId="49" fontId="15" fillId="4" borderId="48" xfId="14" applyFont="1" applyFill="1" applyBorder="1" applyAlignment="1" applyProtection="1">
      <alignment horizontal="center" vertical="center" wrapText="1"/>
    </xf>
    <xf numFmtId="49" fontId="15" fillId="4" borderId="10" xfId="14" applyFont="1" applyFill="1" applyBorder="1" applyAlignment="1" applyProtection="1">
      <alignment horizontal="center" vertical="center" wrapText="1"/>
    </xf>
    <xf numFmtId="49" fontId="15" fillId="4" borderId="39" xfId="14" applyFont="1" applyFill="1" applyBorder="1" applyAlignment="1" applyProtection="1">
      <alignment horizontal="center" vertical="center" wrapText="1"/>
    </xf>
    <xf numFmtId="3" fontId="14" fillId="0" borderId="35" xfId="8" applyFont="1" applyBorder="1" applyAlignment="1">
      <alignment horizontal="center" vertical="center" textRotation="90" wrapText="1"/>
    </xf>
    <xf numFmtId="3" fontId="14" fillId="0" borderId="33" xfId="8" applyFont="1" applyBorder="1" applyAlignment="1">
      <alignment horizontal="center" vertical="center" textRotation="90" wrapText="1"/>
    </xf>
    <xf numFmtId="3" fontId="14" fillId="0" borderId="32" xfId="8" applyFont="1" applyBorder="1" applyAlignment="1">
      <alignment horizontal="center" vertical="center" textRotation="90" wrapText="1"/>
    </xf>
    <xf numFmtId="3" fontId="14" fillId="0" borderId="41" xfId="8" applyFont="1" applyBorder="1" applyAlignment="1" applyProtection="1">
      <alignment horizontal="center" vertical="center" wrapText="1"/>
    </xf>
    <xf numFmtId="3" fontId="14" fillId="0" borderId="42" xfId="8" applyFont="1" applyBorder="1" applyAlignment="1" applyProtection="1">
      <alignment horizontal="center" vertical="center" wrapText="1"/>
    </xf>
    <xf numFmtId="3" fontId="17" fillId="5" borderId="45" xfId="0" applyNumberFormat="1" applyFont="1" applyFill="1" applyBorder="1" applyAlignment="1">
      <alignment horizontal="center" vertical="center" wrapText="1"/>
    </xf>
    <xf numFmtId="3" fontId="17" fillId="5" borderId="46" xfId="0" applyNumberFormat="1" applyFont="1" applyFill="1" applyBorder="1" applyAlignment="1">
      <alignment horizontal="center" vertical="center" wrapText="1"/>
    </xf>
    <xf numFmtId="3" fontId="11" fillId="3" borderId="29" xfId="8" applyNumberFormat="1" applyFont="1" applyFill="1" applyBorder="1" applyAlignment="1" applyProtection="1">
      <alignment horizontal="right" vertical="center"/>
    </xf>
    <xf numFmtId="3" fontId="11" fillId="3" borderId="23" xfId="8" applyNumberFormat="1" applyFont="1" applyFill="1" applyBorder="1" applyAlignment="1" applyProtection="1">
      <alignment horizontal="right" vertical="center"/>
    </xf>
    <xf numFmtId="3" fontId="11" fillId="3" borderId="1" xfId="8" applyNumberFormat="1" applyFont="1" applyFill="1" applyBorder="1" applyAlignment="1" applyProtection="1">
      <alignment horizontal="right" vertical="center"/>
    </xf>
    <xf numFmtId="3" fontId="11" fillId="3" borderId="11" xfId="8" applyNumberFormat="1" applyFont="1" applyFill="1" applyBorder="1" applyAlignment="1" applyProtection="1">
      <alignment horizontal="right" vertical="center"/>
    </xf>
    <xf numFmtId="3" fontId="17" fillId="3" borderId="29" xfId="15" applyNumberFormat="1" applyFont="1" applyFill="1" applyBorder="1" applyAlignment="1" applyProtection="1">
      <alignment horizontal="right" vertical="center"/>
      <protection locked="0"/>
    </xf>
    <xf numFmtId="3" fontId="14" fillId="3" borderId="29" xfId="8" applyNumberFormat="1" applyFont="1" applyFill="1" applyBorder="1" applyAlignment="1" applyProtection="1">
      <alignment horizontal="right" vertical="center"/>
      <protection locked="0"/>
    </xf>
    <xf numFmtId="3" fontId="17" fillId="5" borderId="32" xfId="0" applyNumberFormat="1" applyFont="1" applyFill="1" applyBorder="1" applyAlignment="1">
      <alignment horizontal="right" vertical="center" wrapText="1"/>
    </xf>
    <xf numFmtId="3" fontId="17" fillId="5" borderId="36" xfId="0" applyNumberFormat="1" applyFont="1" applyFill="1" applyBorder="1" applyAlignment="1">
      <alignment horizontal="right" vertical="center" wrapText="1"/>
    </xf>
    <xf numFmtId="3" fontId="17" fillId="5" borderId="37" xfId="0" applyNumberFormat="1" applyFont="1" applyFill="1" applyBorder="1" applyAlignment="1">
      <alignment horizontal="right" vertical="center" wrapText="1"/>
    </xf>
    <xf numFmtId="3" fontId="17" fillId="5" borderId="30" xfId="0" applyNumberFormat="1" applyFont="1" applyFill="1" applyBorder="1" applyAlignment="1">
      <alignment horizontal="right" vertical="center" wrapText="1"/>
    </xf>
    <xf numFmtId="3" fontId="11" fillId="0" borderId="28" xfId="8" applyNumberFormat="1" applyFont="1" applyBorder="1" applyAlignment="1" applyProtection="1">
      <alignment horizontal="right" vertical="center"/>
    </xf>
    <xf numFmtId="3" fontId="11" fillId="0" borderId="34" xfId="8" applyNumberFormat="1" applyFont="1" applyBorder="1" applyAlignment="1" applyProtection="1">
      <alignment horizontal="right" vertical="center"/>
    </xf>
    <xf numFmtId="3" fontId="14" fillId="0" borderId="6" xfId="8" applyNumberFormat="1" applyFont="1" applyBorder="1" applyAlignment="1" applyProtection="1">
      <alignment horizontal="right" vertical="center"/>
    </xf>
    <xf numFmtId="3" fontId="11" fillId="0" borderId="23" xfId="8" applyNumberFormat="1" applyFont="1" applyBorder="1" applyAlignment="1" applyProtection="1">
      <alignment horizontal="right" vertical="center"/>
    </xf>
    <xf numFmtId="3" fontId="11" fillId="0" borderId="24" xfId="8" applyNumberFormat="1" applyFont="1" applyBorder="1" applyAlignment="1" applyProtection="1">
      <alignment horizontal="right" vertical="center"/>
    </xf>
    <xf numFmtId="3" fontId="14" fillId="0" borderId="7" xfId="8" applyNumberFormat="1" applyFont="1" applyBorder="1" applyAlignment="1" applyProtection="1">
      <alignment horizontal="right" vertical="center"/>
    </xf>
    <xf numFmtId="3" fontId="11" fillId="0" borderId="20" xfId="8" applyNumberFormat="1" applyFont="1" applyBorder="1" applyAlignment="1" applyProtection="1">
      <alignment horizontal="right" vertical="center"/>
    </xf>
    <xf numFmtId="3" fontId="11" fillId="0" borderId="25" xfId="8" applyNumberFormat="1" applyFont="1" applyBorder="1" applyAlignment="1" applyProtection="1">
      <alignment horizontal="right" vertical="center"/>
    </xf>
    <xf numFmtId="3" fontId="14" fillId="0" borderId="14" xfId="8" applyNumberFormat="1" applyFont="1" applyBorder="1" applyAlignment="1" applyProtection="1">
      <alignment horizontal="right" vertical="center"/>
    </xf>
    <xf numFmtId="3" fontId="11" fillId="0" borderId="21" xfId="8" applyNumberFormat="1" applyFont="1" applyBorder="1" applyAlignment="1" applyProtection="1">
      <alignment horizontal="right" vertical="center"/>
    </xf>
    <xf numFmtId="3" fontId="11" fillId="0" borderId="26" xfId="8" applyNumberFormat="1" applyFont="1" applyBorder="1" applyAlignment="1" applyProtection="1">
      <alignment horizontal="right" vertical="center"/>
    </xf>
    <xf numFmtId="3" fontId="14" fillId="0" borderId="27" xfId="8" applyNumberFormat="1" applyFont="1" applyBorder="1" applyAlignment="1" applyProtection="1">
      <alignment horizontal="right" vertical="center"/>
    </xf>
    <xf numFmtId="3" fontId="11" fillId="0" borderId="29" xfId="8" applyNumberFormat="1" applyFont="1" applyBorder="1" applyAlignment="1" applyProtection="1">
      <alignment horizontal="right" vertical="center"/>
      <protection locked="0"/>
    </xf>
    <xf numFmtId="3" fontId="11" fillId="0" borderId="1" xfId="8" applyNumberFormat="1" applyFont="1" applyBorder="1" applyAlignment="1" applyProtection="1">
      <alignment horizontal="right" vertical="center"/>
      <protection locked="0"/>
    </xf>
    <xf numFmtId="3" fontId="11" fillId="0" borderId="11" xfId="8" applyNumberFormat="1" applyFont="1" applyBorder="1" applyAlignment="1" applyProtection="1">
      <alignment horizontal="right" vertical="center"/>
      <protection locked="0"/>
    </xf>
    <xf numFmtId="3" fontId="14" fillId="0" borderId="7" xfId="8" applyNumberFormat="1" applyFont="1" applyBorder="1" applyAlignment="1" applyProtection="1">
      <alignment horizontal="right" vertical="center"/>
      <protection locked="0"/>
    </xf>
    <xf numFmtId="10" fontId="20" fillId="0" borderId="7" xfId="9" applyNumberFormat="1" applyFont="1" applyBorder="1" applyAlignment="1" applyProtection="1">
      <alignment horizontal="right" vertical="center"/>
    </xf>
    <xf numFmtId="3" fontId="11" fillId="0" borderId="22" xfId="8" applyNumberFormat="1" applyFont="1" applyBorder="1" applyAlignment="1" applyProtection="1">
      <alignment horizontal="right" vertical="center"/>
    </xf>
    <xf numFmtId="10" fontId="20" fillId="0" borderId="6" xfId="9" applyNumberFormat="1" applyFont="1" applyBorder="1" applyAlignment="1" applyProtection="1">
      <alignment horizontal="right" vertical="center"/>
    </xf>
    <xf numFmtId="10" fontId="20" fillId="0" borderId="14" xfId="9" applyNumberFormat="1" applyFont="1" applyBorder="1" applyAlignment="1" applyProtection="1">
      <alignment horizontal="right" vertical="center"/>
    </xf>
    <xf numFmtId="10" fontId="20" fillId="0" borderId="27" xfId="9" applyNumberFormat="1" applyFont="1" applyBorder="1" applyAlignment="1" applyProtection="1">
      <alignment horizontal="right" vertical="center"/>
    </xf>
  </cellXfs>
  <cellStyles count="16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5" builtinId="26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topLeftCell="A19" zoomScale="90" zoomScaleNormal="90" zoomScaleSheetLayoutView="75" workbookViewId="0">
      <selection activeCell="S43" sqref="S43"/>
    </sheetView>
  </sheetViews>
  <sheetFormatPr defaultColWidth="8" defaultRowHeight="10.5" x14ac:dyDescent="0.2"/>
  <cols>
    <col min="1" max="1" width="5.7109375" style="17" customWidth="1"/>
    <col min="2" max="2" width="15.7109375" style="17" customWidth="1"/>
    <col min="3" max="4" width="11.7109375" style="17" customWidth="1"/>
    <col min="5" max="5" width="14.42578125" style="17" bestFit="1" customWidth="1"/>
    <col min="6" max="6" width="12.42578125" style="17" customWidth="1"/>
    <col min="7" max="8" width="11.7109375" style="17" customWidth="1"/>
    <col min="9" max="10" width="14.28515625" style="17" bestFit="1" customWidth="1"/>
    <col min="11" max="16" width="11.7109375" style="17" customWidth="1"/>
    <col min="17" max="17" width="13.7109375" style="28" customWidth="1"/>
    <col min="18" max="19" width="10.7109375" style="17" customWidth="1"/>
    <col min="20" max="16384" width="8" style="17"/>
  </cols>
  <sheetData>
    <row r="1" spans="1:19" ht="20.100000000000001" customHeight="1" x14ac:dyDescent="0.2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9" ht="20.100000000000001" customHeight="1" x14ac:dyDescent="0.2">
      <c r="A2" s="60" t="s">
        <v>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9" ht="20.100000000000001" customHeight="1" thickBot="1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19"/>
    </row>
    <row r="4" spans="1:19" ht="20.100000000000001" customHeight="1" x14ac:dyDescent="0.2">
      <c r="A4" s="3"/>
      <c r="B4" s="7" t="s">
        <v>16</v>
      </c>
      <c r="C4" s="61" t="s">
        <v>20</v>
      </c>
      <c r="D4" s="61" t="s">
        <v>36</v>
      </c>
      <c r="E4" s="61" t="s">
        <v>27</v>
      </c>
      <c r="F4" s="61" t="s">
        <v>37</v>
      </c>
      <c r="G4" s="61" t="s">
        <v>18</v>
      </c>
      <c r="H4" s="61" t="s">
        <v>38</v>
      </c>
      <c r="I4" s="61" t="s">
        <v>28</v>
      </c>
      <c r="J4" s="61" t="s">
        <v>25</v>
      </c>
      <c r="K4" s="61" t="s">
        <v>17</v>
      </c>
      <c r="L4" s="61" t="s">
        <v>39</v>
      </c>
      <c r="M4" s="61" t="s">
        <v>40</v>
      </c>
      <c r="N4" s="61" t="s">
        <v>24</v>
      </c>
      <c r="O4" s="61" t="s">
        <v>21</v>
      </c>
      <c r="P4" s="67" t="s">
        <v>23</v>
      </c>
      <c r="Q4" s="58" t="s">
        <v>0</v>
      </c>
      <c r="R4" s="63" t="s">
        <v>1</v>
      </c>
    </row>
    <row r="5" spans="1:19" ht="20.100000000000001" customHeight="1" thickBot="1" x14ac:dyDescent="0.25">
      <c r="A5" s="5" t="s">
        <v>33</v>
      </c>
      <c r="B5" s="8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8"/>
      <c r="Q5" s="59"/>
      <c r="R5" s="64"/>
    </row>
    <row r="6" spans="1:19" ht="20.100000000000001" customHeight="1" x14ac:dyDescent="0.2">
      <c r="A6" s="69"/>
      <c r="B6" s="70"/>
      <c r="C6" s="51"/>
      <c r="D6" s="56"/>
      <c r="E6" s="52"/>
      <c r="F6" s="52"/>
      <c r="G6" s="52"/>
      <c r="H6" s="52"/>
      <c r="I6" s="53"/>
      <c r="J6" s="53"/>
      <c r="K6" s="53"/>
      <c r="L6" s="53"/>
      <c r="M6" s="53"/>
      <c r="N6" s="53"/>
      <c r="O6" s="53"/>
      <c r="P6" s="54"/>
      <c r="Q6" s="55"/>
      <c r="R6" s="40"/>
    </row>
    <row r="7" spans="1:19" ht="20.100000000000001" customHeight="1" x14ac:dyDescent="0.2">
      <c r="A7" s="65" t="s">
        <v>30</v>
      </c>
      <c r="B7" s="66"/>
      <c r="C7" s="87">
        <v>62436</v>
      </c>
      <c r="D7" s="88">
        <v>116635</v>
      </c>
      <c r="E7" s="89">
        <v>26406</v>
      </c>
      <c r="F7" s="89">
        <v>61984</v>
      </c>
      <c r="G7" s="89">
        <v>53190</v>
      </c>
      <c r="H7" s="89">
        <v>93290</v>
      </c>
      <c r="I7" s="89">
        <v>60773</v>
      </c>
      <c r="J7" s="89">
        <v>53658</v>
      </c>
      <c r="K7" s="89">
        <v>70210</v>
      </c>
      <c r="L7" s="89">
        <v>159013</v>
      </c>
      <c r="M7" s="89">
        <v>130733</v>
      </c>
      <c r="N7" s="89">
        <v>80200</v>
      </c>
      <c r="O7" s="89">
        <v>47852</v>
      </c>
      <c r="P7" s="90">
        <v>45880</v>
      </c>
      <c r="Q7" s="91">
        <f>SUM(C7:P7)</f>
        <v>1062260</v>
      </c>
      <c r="R7" s="40">
        <f t="shared" ref="R7:R15" si="0">Q7/$Q$16</f>
        <v>0.6065956556225135</v>
      </c>
    </row>
    <row r="8" spans="1:19" ht="20.100000000000001" customHeight="1" x14ac:dyDescent="0.2">
      <c r="A8" s="65" t="s">
        <v>31</v>
      </c>
      <c r="B8" s="66"/>
      <c r="C8" s="87">
        <v>11335</v>
      </c>
      <c r="D8" s="88">
        <v>21119</v>
      </c>
      <c r="E8" s="89">
        <v>4997</v>
      </c>
      <c r="F8" s="89">
        <v>10549</v>
      </c>
      <c r="G8" s="89">
        <v>8131</v>
      </c>
      <c r="H8" s="89">
        <v>21995</v>
      </c>
      <c r="I8" s="89">
        <v>12829</v>
      </c>
      <c r="J8" s="89">
        <v>9539</v>
      </c>
      <c r="K8" s="89">
        <v>12610</v>
      </c>
      <c r="L8" s="89">
        <v>20918</v>
      </c>
      <c r="M8" s="89">
        <v>21781</v>
      </c>
      <c r="N8" s="89">
        <v>13629</v>
      </c>
      <c r="O8" s="89">
        <v>10049</v>
      </c>
      <c r="P8" s="90">
        <v>11500</v>
      </c>
      <c r="Q8" s="91">
        <f>SUM(C8:P8)</f>
        <v>190981</v>
      </c>
      <c r="R8" s="40">
        <f t="shared" si="0"/>
        <v>0.10905827660501501</v>
      </c>
    </row>
    <row r="9" spans="1:19" ht="20.100000000000001" customHeight="1" x14ac:dyDescent="0.2">
      <c r="A9" s="65" t="s">
        <v>32</v>
      </c>
      <c r="B9" s="66"/>
      <c r="C9" s="87">
        <v>8014</v>
      </c>
      <c r="D9" s="88">
        <v>12463</v>
      </c>
      <c r="E9" s="89">
        <v>4751</v>
      </c>
      <c r="F9" s="89">
        <v>6404</v>
      </c>
      <c r="G9" s="89">
        <v>4584</v>
      </c>
      <c r="H9" s="89">
        <v>14203</v>
      </c>
      <c r="I9" s="89">
        <v>8925</v>
      </c>
      <c r="J9" s="89">
        <v>5869</v>
      </c>
      <c r="K9" s="89">
        <v>6865</v>
      </c>
      <c r="L9" s="89">
        <v>11273</v>
      </c>
      <c r="M9" s="89">
        <v>11690</v>
      </c>
      <c r="N9" s="89">
        <v>7876</v>
      </c>
      <c r="O9" s="89">
        <v>5883</v>
      </c>
      <c r="P9" s="90">
        <v>8018</v>
      </c>
      <c r="Q9" s="92">
        <f>SUM(C9:P9)</f>
        <v>116818</v>
      </c>
      <c r="R9" s="40">
        <f t="shared" si="0"/>
        <v>6.6708048216548466E-2</v>
      </c>
    </row>
    <row r="10" spans="1:19" ht="20.100000000000001" customHeight="1" x14ac:dyDescent="0.2">
      <c r="A10" s="65" t="s">
        <v>5</v>
      </c>
      <c r="B10" s="66"/>
      <c r="C10" s="87">
        <v>9869</v>
      </c>
      <c r="D10" s="88">
        <v>17526</v>
      </c>
      <c r="E10" s="89">
        <v>3643</v>
      </c>
      <c r="F10" s="89">
        <v>8330</v>
      </c>
      <c r="G10" s="89">
        <v>6601</v>
      </c>
      <c r="H10" s="89">
        <v>21069</v>
      </c>
      <c r="I10" s="89">
        <v>10855</v>
      </c>
      <c r="J10" s="89">
        <v>8240</v>
      </c>
      <c r="K10" s="89">
        <v>9579</v>
      </c>
      <c r="L10" s="89">
        <v>14909</v>
      </c>
      <c r="M10" s="89">
        <v>15823</v>
      </c>
      <c r="N10" s="89">
        <v>11240</v>
      </c>
      <c r="O10" s="89">
        <v>8641</v>
      </c>
      <c r="P10" s="90">
        <v>10673</v>
      </c>
      <c r="Q10" s="92">
        <f>SUM(C10:P10)</f>
        <v>156998</v>
      </c>
      <c r="R10" s="40">
        <f t="shared" si="0"/>
        <v>8.9652537741629512E-2</v>
      </c>
    </row>
    <row r="11" spans="1:19" ht="20.100000000000001" customHeight="1" x14ac:dyDescent="0.2">
      <c r="A11" s="65" t="s">
        <v>6</v>
      </c>
      <c r="B11" s="66"/>
      <c r="C11" s="87">
        <v>4632</v>
      </c>
      <c r="D11" s="88">
        <v>8096</v>
      </c>
      <c r="E11" s="89">
        <v>1569</v>
      </c>
      <c r="F11" s="89">
        <v>3625</v>
      </c>
      <c r="G11" s="89">
        <v>2922</v>
      </c>
      <c r="H11" s="89">
        <v>10317</v>
      </c>
      <c r="I11" s="89">
        <v>5127</v>
      </c>
      <c r="J11" s="89">
        <v>3560</v>
      </c>
      <c r="K11" s="89">
        <v>4176</v>
      </c>
      <c r="L11" s="89">
        <v>6145</v>
      </c>
      <c r="M11" s="89">
        <v>6565</v>
      </c>
      <c r="N11" s="89">
        <v>4906</v>
      </c>
      <c r="O11" s="89">
        <v>3928</v>
      </c>
      <c r="P11" s="90">
        <v>5232</v>
      </c>
      <c r="Q11" s="92">
        <f>SUM(C11:P11)</f>
        <v>70800</v>
      </c>
      <c r="R11" s="40">
        <f t="shared" si="0"/>
        <v>4.0429812304025335E-2</v>
      </c>
    </row>
    <row r="12" spans="1:19" ht="20.100000000000001" customHeight="1" x14ac:dyDescent="0.2">
      <c r="A12" s="65" t="s">
        <v>7</v>
      </c>
      <c r="B12" s="66"/>
      <c r="C12" s="87">
        <v>5606</v>
      </c>
      <c r="D12" s="88">
        <v>9883</v>
      </c>
      <c r="E12" s="89">
        <v>1913</v>
      </c>
      <c r="F12" s="89">
        <v>4473</v>
      </c>
      <c r="G12" s="89">
        <v>3751</v>
      </c>
      <c r="H12" s="89">
        <v>13348</v>
      </c>
      <c r="I12" s="89">
        <v>6477</v>
      </c>
      <c r="J12" s="89">
        <v>4209</v>
      </c>
      <c r="K12" s="89">
        <v>4892</v>
      </c>
      <c r="L12" s="89">
        <v>7329</v>
      </c>
      <c r="M12" s="89">
        <v>7675</v>
      </c>
      <c r="N12" s="89">
        <v>6288</v>
      </c>
      <c r="O12" s="89">
        <v>4732</v>
      </c>
      <c r="P12" s="90">
        <v>6217</v>
      </c>
      <c r="Q12" s="92">
        <f>SUM(C12:P12)</f>
        <v>86793</v>
      </c>
      <c r="R12" s="41">
        <f t="shared" si="0"/>
        <v>4.9562495752871062E-2</v>
      </c>
    </row>
    <row r="13" spans="1:19" ht="20.100000000000001" customHeight="1" x14ac:dyDescent="0.2">
      <c r="A13" s="65" t="s">
        <v>8</v>
      </c>
      <c r="B13" s="66"/>
      <c r="C13" s="87">
        <v>2051</v>
      </c>
      <c r="D13" s="88">
        <v>3543</v>
      </c>
      <c r="E13" s="89">
        <v>643</v>
      </c>
      <c r="F13" s="89">
        <v>1614</v>
      </c>
      <c r="G13" s="89">
        <v>1343</v>
      </c>
      <c r="H13" s="89">
        <v>4648</v>
      </c>
      <c r="I13" s="89">
        <v>2206</v>
      </c>
      <c r="J13" s="89">
        <v>1597</v>
      </c>
      <c r="K13" s="89">
        <v>1703</v>
      </c>
      <c r="L13" s="89">
        <v>2391</v>
      </c>
      <c r="M13" s="89">
        <v>2795</v>
      </c>
      <c r="N13" s="89">
        <v>2333</v>
      </c>
      <c r="O13" s="89">
        <v>1568</v>
      </c>
      <c r="P13" s="90">
        <v>2062</v>
      </c>
      <c r="Q13" s="92">
        <f>SUM(C13:P13)</f>
        <v>30497</v>
      </c>
      <c r="R13" s="40">
        <f t="shared" si="0"/>
        <v>1.7415084545704246E-2</v>
      </c>
    </row>
    <row r="14" spans="1:19" ht="20.100000000000001" customHeight="1" x14ac:dyDescent="0.2">
      <c r="A14" s="65" t="s">
        <v>9</v>
      </c>
      <c r="B14" s="66"/>
      <c r="C14" s="87">
        <v>1075</v>
      </c>
      <c r="D14" s="88">
        <v>2033</v>
      </c>
      <c r="E14" s="89">
        <v>330</v>
      </c>
      <c r="F14" s="89">
        <v>864</v>
      </c>
      <c r="G14" s="89">
        <v>821</v>
      </c>
      <c r="H14" s="89">
        <v>2563</v>
      </c>
      <c r="I14" s="89">
        <v>1215</v>
      </c>
      <c r="J14" s="89">
        <v>998</v>
      </c>
      <c r="K14" s="89">
        <v>910</v>
      </c>
      <c r="L14" s="89">
        <v>1389</v>
      </c>
      <c r="M14" s="89">
        <v>1636</v>
      </c>
      <c r="N14" s="89">
        <v>1376</v>
      </c>
      <c r="O14" s="89">
        <v>859</v>
      </c>
      <c r="P14" s="90">
        <v>1073</v>
      </c>
      <c r="Q14" s="92">
        <f>SUM(C14:P14)</f>
        <v>17142</v>
      </c>
      <c r="R14" s="40">
        <f t="shared" si="0"/>
        <v>9.7888113349661344E-3</v>
      </c>
    </row>
    <row r="15" spans="1:19" ht="20.100000000000001" customHeight="1" x14ac:dyDescent="0.2">
      <c r="A15" s="83" t="s">
        <v>15</v>
      </c>
      <c r="B15" s="84"/>
      <c r="C15" s="87">
        <v>1316</v>
      </c>
      <c r="D15" s="88">
        <v>2035</v>
      </c>
      <c r="E15" s="89">
        <v>510</v>
      </c>
      <c r="F15" s="89">
        <v>995</v>
      </c>
      <c r="G15" s="89">
        <v>827</v>
      </c>
      <c r="H15" s="89">
        <v>2576</v>
      </c>
      <c r="I15" s="89">
        <v>1278</v>
      </c>
      <c r="J15" s="89">
        <v>929</v>
      </c>
      <c r="K15" s="89">
        <v>1202</v>
      </c>
      <c r="L15" s="89">
        <v>1876</v>
      </c>
      <c r="M15" s="89">
        <v>2017</v>
      </c>
      <c r="N15" s="89">
        <v>1421</v>
      </c>
      <c r="O15" s="89">
        <v>861</v>
      </c>
      <c r="P15" s="90">
        <v>1051</v>
      </c>
      <c r="Q15" s="92">
        <f>SUM(C15:P15)</f>
        <v>18894</v>
      </c>
      <c r="R15" s="40">
        <f t="shared" si="0"/>
        <v>1.0789277876726761E-2</v>
      </c>
      <c r="S15" s="21"/>
    </row>
    <row r="16" spans="1:19" ht="30" customHeight="1" thickBot="1" x14ac:dyDescent="0.25">
      <c r="A16" s="85" t="s">
        <v>34</v>
      </c>
      <c r="B16" s="86"/>
      <c r="C16" s="93">
        <f>SUM(C7:C15)</f>
        <v>106334</v>
      </c>
      <c r="D16" s="94">
        <f>SUM(D7:D15)</f>
        <v>193333</v>
      </c>
      <c r="E16" s="94">
        <f t="shared" ref="E16:P16" si="1">SUM(E7:E15)</f>
        <v>44762</v>
      </c>
      <c r="F16" s="94">
        <f t="shared" si="1"/>
        <v>98838</v>
      </c>
      <c r="G16" s="94">
        <f t="shared" si="1"/>
        <v>82170</v>
      </c>
      <c r="H16" s="94">
        <f t="shared" si="1"/>
        <v>184009</v>
      </c>
      <c r="I16" s="94">
        <f t="shared" si="1"/>
        <v>109685</v>
      </c>
      <c r="J16" s="94">
        <f t="shared" si="1"/>
        <v>88599</v>
      </c>
      <c r="K16" s="94">
        <f t="shared" si="1"/>
        <v>112147</v>
      </c>
      <c r="L16" s="94">
        <f t="shared" si="1"/>
        <v>225243</v>
      </c>
      <c r="M16" s="94">
        <f t="shared" si="1"/>
        <v>200715</v>
      </c>
      <c r="N16" s="94">
        <f t="shared" si="1"/>
        <v>129269</v>
      </c>
      <c r="O16" s="94">
        <f t="shared" si="1"/>
        <v>84373</v>
      </c>
      <c r="P16" s="95">
        <f t="shared" si="1"/>
        <v>91706</v>
      </c>
      <c r="Q16" s="96">
        <f>SUM(Q6:Q15)</f>
        <v>1751183</v>
      </c>
      <c r="R16" s="9"/>
      <c r="S16" s="22"/>
    </row>
    <row r="17" spans="1:18" ht="20.100000000000001" customHeight="1" x14ac:dyDescent="0.2">
      <c r="A17" s="80" t="s">
        <v>2</v>
      </c>
      <c r="B17" s="10" t="s">
        <v>10</v>
      </c>
      <c r="C17" s="97">
        <f>SUM(C6:C9)</f>
        <v>81785</v>
      </c>
      <c r="D17" s="97">
        <f t="shared" ref="D17:Q17" si="2">SUM(D6:D9)</f>
        <v>150217</v>
      </c>
      <c r="E17" s="97">
        <f t="shared" si="2"/>
        <v>36154</v>
      </c>
      <c r="F17" s="97">
        <f t="shared" si="2"/>
        <v>78937</v>
      </c>
      <c r="G17" s="97">
        <f t="shared" si="2"/>
        <v>65905</v>
      </c>
      <c r="H17" s="97">
        <f t="shared" si="2"/>
        <v>129488</v>
      </c>
      <c r="I17" s="97">
        <f t="shared" si="2"/>
        <v>82527</v>
      </c>
      <c r="J17" s="97">
        <f t="shared" si="2"/>
        <v>69066</v>
      </c>
      <c r="K17" s="97">
        <f t="shared" si="2"/>
        <v>89685</v>
      </c>
      <c r="L17" s="97">
        <f>SUM(L6:L9)</f>
        <v>191204</v>
      </c>
      <c r="M17" s="97">
        <f t="shared" si="2"/>
        <v>164204</v>
      </c>
      <c r="N17" s="97">
        <f t="shared" si="2"/>
        <v>101705</v>
      </c>
      <c r="O17" s="97">
        <f t="shared" si="2"/>
        <v>63784</v>
      </c>
      <c r="P17" s="98">
        <f t="shared" si="2"/>
        <v>65398</v>
      </c>
      <c r="Q17" s="99">
        <f t="shared" si="2"/>
        <v>1370059</v>
      </c>
      <c r="R17" s="42">
        <f t="shared" ref="E17:R17" si="3">SUM(R6:R9)</f>
        <v>0.7823619804440769</v>
      </c>
    </row>
    <row r="18" spans="1:18" ht="20.100000000000001" customHeight="1" x14ac:dyDescent="0.2">
      <c r="A18" s="81"/>
      <c r="B18" s="11" t="s">
        <v>11</v>
      </c>
      <c r="C18" s="100">
        <f>SUM(C10:C15)</f>
        <v>24549</v>
      </c>
      <c r="D18" s="100">
        <f t="shared" ref="D18:Q18" si="4">SUM(D10:D15)</f>
        <v>43116</v>
      </c>
      <c r="E18" s="100">
        <f t="shared" si="4"/>
        <v>8608</v>
      </c>
      <c r="F18" s="100">
        <f t="shared" si="4"/>
        <v>19901</v>
      </c>
      <c r="G18" s="100">
        <f t="shared" si="4"/>
        <v>16265</v>
      </c>
      <c r="H18" s="100">
        <f t="shared" si="4"/>
        <v>54521</v>
      </c>
      <c r="I18" s="100">
        <f t="shared" si="4"/>
        <v>27158</v>
      </c>
      <c r="J18" s="100">
        <f t="shared" si="4"/>
        <v>19533</v>
      </c>
      <c r="K18" s="100">
        <f t="shared" si="4"/>
        <v>22462</v>
      </c>
      <c r="L18" s="100">
        <f t="shared" si="4"/>
        <v>34039</v>
      </c>
      <c r="M18" s="100">
        <f t="shared" si="4"/>
        <v>36511</v>
      </c>
      <c r="N18" s="100">
        <f t="shared" si="4"/>
        <v>27564</v>
      </c>
      <c r="O18" s="100">
        <f t="shared" si="4"/>
        <v>20589</v>
      </c>
      <c r="P18" s="101">
        <f t="shared" si="4"/>
        <v>26308</v>
      </c>
      <c r="Q18" s="102">
        <f t="shared" si="4"/>
        <v>381124</v>
      </c>
      <c r="R18" s="41">
        <f t="shared" ref="D18:R18" si="5">SUM(R10:R15)</f>
        <v>0.21763801955592307</v>
      </c>
    </row>
    <row r="19" spans="1:18" ht="20.100000000000001" customHeight="1" x14ac:dyDescent="0.2">
      <c r="A19" s="81"/>
      <c r="B19" s="12" t="s">
        <v>12</v>
      </c>
      <c r="C19" s="103">
        <f>SUM(C11:C15)</f>
        <v>14680</v>
      </c>
      <c r="D19" s="103">
        <f t="shared" ref="D19:Q19" si="6">SUM(D11:D15)</f>
        <v>25590</v>
      </c>
      <c r="E19" s="103">
        <f t="shared" si="6"/>
        <v>4965</v>
      </c>
      <c r="F19" s="103">
        <f t="shared" si="6"/>
        <v>11571</v>
      </c>
      <c r="G19" s="103">
        <f t="shared" si="6"/>
        <v>9664</v>
      </c>
      <c r="H19" s="103">
        <f t="shared" si="6"/>
        <v>33452</v>
      </c>
      <c r="I19" s="103">
        <f t="shared" si="6"/>
        <v>16303</v>
      </c>
      <c r="J19" s="103">
        <f t="shared" si="6"/>
        <v>11293</v>
      </c>
      <c r="K19" s="103">
        <f t="shared" si="6"/>
        <v>12883</v>
      </c>
      <c r="L19" s="103">
        <f t="shared" si="6"/>
        <v>19130</v>
      </c>
      <c r="M19" s="103">
        <f t="shared" si="6"/>
        <v>20688</v>
      </c>
      <c r="N19" s="103">
        <f t="shared" si="6"/>
        <v>16324</v>
      </c>
      <c r="O19" s="103">
        <f t="shared" si="6"/>
        <v>11948</v>
      </c>
      <c r="P19" s="104">
        <f t="shared" si="6"/>
        <v>15635</v>
      </c>
      <c r="Q19" s="105">
        <f t="shared" si="6"/>
        <v>224126</v>
      </c>
      <c r="R19" s="43">
        <f t="shared" ref="D19:R19" si="7">SUM(R11:R15)</f>
        <v>0.12798548181429353</v>
      </c>
    </row>
    <row r="20" spans="1:18" ht="20.100000000000001" customHeight="1" x14ac:dyDescent="0.2">
      <c r="A20" s="81"/>
      <c r="B20" s="12" t="s">
        <v>13</v>
      </c>
      <c r="C20" s="103">
        <f>SUM(C12:C15)</f>
        <v>10048</v>
      </c>
      <c r="D20" s="103">
        <f t="shared" ref="D20:Q20" si="8">SUM(D12:D15)</f>
        <v>17494</v>
      </c>
      <c r="E20" s="103">
        <f t="shared" si="8"/>
        <v>3396</v>
      </c>
      <c r="F20" s="103">
        <f t="shared" si="8"/>
        <v>7946</v>
      </c>
      <c r="G20" s="103">
        <f t="shared" si="8"/>
        <v>6742</v>
      </c>
      <c r="H20" s="103">
        <f t="shared" si="8"/>
        <v>23135</v>
      </c>
      <c r="I20" s="103">
        <f t="shared" si="8"/>
        <v>11176</v>
      </c>
      <c r="J20" s="103">
        <f t="shared" si="8"/>
        <v>7733</v>
      </c>
      <c r="K20" s="103">
        <f t="shared" si="8"/>
        <v>8707</v>
      </c>
      <c r="L20" s="103">
        <f t="shared" si="8"/>
        <v>12985</v>
      </c>
      <c r="M20" s="103">
        <f t="shared" si="8"/>
        <v>14123</v>
      </c>
      <c r="N20" s="103">
        <f t="shared" si="8"/>
        <v>11418</v>
      </c>
      <c r="O20" s="103">
        <f t="shared" si="8"/>
        <v>8020</v>
      </c>
      <c r="P20" s="104">
        <f t="shared" si="8"/>
        <v>10403</v>
      </c>
      <c r="Q20" s="105">
        <f t="shared" si="8"/>
        <v>153326</v>
      </c>
      <c r="R20" s="43">
        <f t="shared" ref="D20:R20" si="9">SUM(R12:R15)</f>
        <v>8.7555669510268205E-2</v>
      </c>
    </row>
    <row r="21" spans="1:18" ht="20.100000000000001" customHeight="1" thickBot="1" x14ac:dyDescent="0.25">
      <c r="A21" s="82"/>
      <c r="B21" s="13" t="s">
        <v>14</v>
      </c>
      <c r="C21" s="106">
        <f>SUM(C13:C15)</f>
        <v>4442</v>
      </c>
      <c r="D21" s="106">
        <f t="shared" ref="D21:Q21" si="10">SUM(D13:D15)</f>
        <v>7611</v>
      </c>
      <c r="E21" s="106">
        <f t="shared" si="10"/>
        <v>1483</v>
      </c>
      <c r="F21" s="106">
        <f t="shared" si="10"/>
        <v>3473</v>
      </c>
      <c r="G21" s="106">
        <f t="shared" si="10"/>
        <v>2991</v>
      </c>
      <c r="H21" s="106">
        <f t="shared" si="10"/>
        <v>9787</v>
      </c>
      <c r="I21" s="106">
        <f t="shared" si="10"/>
        <v>4699</v>
      </c>
      <c r="J21" s="106">
        <f t="shared" si="10"/>
        <v>3524</v>
      </c>
      <c r="K21" s="106">
        <f t="shared" si="10"/>
        <v>3815</v>
      </c>
      <c r="L21" s="106">
        <f t="shared" si="10"/>
        <v>5656</v>
      </c>
      <c r="M21" s="106">
        <f t="shared" si="10"/>
        <v>6448</v>
      </c>
      <c r="N21" s="106">
        <f t="shared" si="10"/>
        <v>5130</v>
      </c>
      <c r="O21" s="106">
        <f t="shared" si="10"/>
        <v>3288</v>
      </c>
      <c r="P21" s="107">
        <f t="shared" si="10"/>
        <v>4186</v>
      </c>
      <c r="Q21" s="108">
        <f t="shared" si="10"/>
        <v>66533</v>
      </c>
      <c r="R21" s="44">
        <f t="shared" ref="D21:R21" si="11">SUM(R13:R15)</f>
        <v>3.7993173757397143E-2</v>
      </c>
    </row>
    <row r="22" spans="1:18" ht="20.100000000000001" customHeight="1" x14ac:dyDescent="0.2">
      <c r="A22" s="23"/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7"/>
    </row>
    <row r="23" spans="1:18" ht="20.100000000000001" customHeight="1" x14ac:dyDescent="0.2">
      <c r="A23" s="60" t="s">
        <v>42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</row>
    <row r="24" spans="1:18" ht="20.100000000000001" customHeight="1" x14ac:dyDescent="0.2">
      <c r="A24" s="60" t="s">
        <v>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</row>
    <row r="25" spans="1:18" ht="20.100000000000001" customHeight="1" thickBot="1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  <c r="R25" s="19"/>
    </row>
    <row r="26" spans="1:18" ht="20.100000000000001" customHeight="1" x14ac:dyDescent="0.2">
      <c r="A26" s="3"/>
      <c r="B26" s="4" t="s">
        <v>16</v>
      </c>
      <c r="C26" s="75" t="s">
        <v>20</v>
      </c>
      <c r="D26" s="61" t="s">
        <v>36</v>
      </c>
      <c r="E26" s="61" t="s">
        <v>27</v>
      </c>
      <c r="F26" s="61" t="s">
        <v>37</v>
      </c>
      <c r="G26" s="61" t="s">
        <v>18</v>
      </c>
      <c r="H26" s="61" t="s">
        <v>38</v>
      </c>
      <c r="I26" s="61" t="s">
        <v>28</v>
      </c>
      <c r="J26" s="61" t="s">
        <v>25</v>
      </c>
      <c r="K26" s="61" t="s">
        <v>17</v>
      </c>
      <c r="L26" s="61" t="s">
        <v>39</v>
      </c>
      <c r="M26" s="61" t="s">
        <v>40</v>
      </c>
      <c r="N26" s="61" t="s">
        <v>24</v>
      </c>
      <c r="O26" s="61" t="s">
        <v>21</v>
      </c>
      <c r="P26" s="67" t="s">
        <v>23</v>
      </c>
      <c r="Q26" s="58" t="s">
        <v>0</v>
      </c>
      <c r="R26" s="63" t="s">
        <v>1</v>
      </c>
    </row>
    <row r="27" spans="1:18" ht="20.100000000000001" customHeight="1" thickBot="1" x14ac:dyDescent="0.25">
      <c r="A27" s="5" t="s">
        <v>33</v>
      </c>
      <c r="B27" s="6"/>
      <c r="C27" s="76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8"/>
      <c r="Q27" s="79"/>
      <c r="R27" s="64"/>
    </row>
    <row r="28" spans="1:18" ht="20.100000000000001" customHeight="1" x14ac:dyDescent="0.2">
      <c r="A28" s="71"/>
      <c r="B28" s="72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45">
        <f>Q6/102.14137</f>
        <v>0</v>
      </c>
      <c r="R28" s="40">
        <f t="shared" ref="R28:R37" si="12">Q28/$Q$38</f>
        <v>0</v>
      </c>
    </row>
    <row r="29" spans="1:18" ht="20.100000000000001" customHeight="1" x14ac:dyDescent="0.2">
      <c r="A29" s="73" t="s">
        <v>30</v>
      </c>
      <c r="B29" s="74"/>
      <c r="C29" s="109">
        <f>C7/$C$46*100000</f>
        <v>9571.6254562680224</v>
      </c>
      <c r="D29" s="110">
        <f t="shared" ref="D29:P37" si="13">D7/D$46*100000</f>
        <v>9582.2379231022023</v>
      </c>
      <c r="E29" s="110">
        <f t="shared" si="13"/>
        <v>8994.0223777652882</v>
      </c>
      <c r="F29" s="110">
        <f t="shared" si="13"/>
        <v>11162.91801961939</v>
      </c>
      <c r="G29" s="110">
        <f t="shared" si="13"/>
        <v>11841.657075050593</v>
      </c>
      <c r="H29" s="110">
        <f t="shared" si="13"/>
        <v>7841.6440134019913</v>
      </c>
      <c r="I29" s="110">
        <f t="shared" si="13"/>
        <v>9618.9945584217839</v>
      </c>
      <c r="J29" s="110">
        <f t="shared" si="13"/>
        <v>10147.873992219547</v>
      </c>
      <c r="K29" s="110">
        <f t="shared" si="13"/>
        <v>11597.520928726701</v>
      </c>
      <c r="L29" s="110">
        <f t="shared" si="13"/>
        <v>11715.166437539692</v>
      </c>
      <c r="M29" s="110">
        <f t="shared" si="13"/>
        <v>9082.5217053601136</v>
      </c>
      <c r="N29" s="110">
        <f t="shared" si="13"/>
        <v>9872.7498562788587</v>
      </c>
      <c r="O29" s="110">
        <f t="shared" si="13"/>
        <v>9295.6756032223657</v>
      </c>
      <c r="P29" s="111">
        <f t="shared" si="13"/>
        <v>7903.1093946748742</v>
      </c>
      <c r="Q29" s="112">
        <f>Q7/$Q$46*100000</f>
        <v>9810.7333630785015</v>
      </c>
      <c r="R29" s="113">
        <f t="shared" si="12"/>
        <v>0.6065956556225135</v>
      </c>
    </row>
    <row r="30" spans="1:18" ht="20.100000000000001" customHeight="1" x14ac:dyDescent="0.2">
      <c r="A30" s="73" t="s">
        <v>31</v>
      </c>
      <c r="B30" s="74"/>
      <c r="C30" s="109">
        <f t="shared" ref="C30:C36" si="14">C8/$C$46*100000</f>
        <v>1737.6893866807297</v>
      </c>
      <c r="D30" s="110">
        <f t="shared" si="13"/>
        <v>1735.0476503450541</v>
      </c>
      <c r="E30" s="110">
        <f t="shared" si="13"/>
        <v>1702.0044619288476</v>
      </c>
      <c r="F30" s="110">
        <f t="shared" si="13"/>
        <v>1899.8067596309522</v>
      </c>
      <c r="G30" s="110">
        <f t="shared" si="13"/>
        <v>1810.1995427192398</v>
      </c>
      <c r="H30" s="110">
        <f t="shared" si="13"/>
        <v>1848.8258127856875</v>
      </c>
      <c r="I30" s="110">
        <f t="shared" si="13"/>
        <v>2030.5412138613046</v>
      </c>
      <c r="J30" s="110">
        <f t="shared" si="13"/>
        <v>1804.0286632334837</v>
      </c>
      <c r="K30" s="110">
        <f t="shared" si="13"/>
        <v>2082.961670862323</v>
      </c>
      <c r="L30" s="110">
        <f t="shared" si="13"/>
        <v>1541.1183459242659</v>
      </c>
      <c r="M30" s="110">
        <f t="shared" si="13"/>
        <v>1513.2094059223657</v>
      </c>
      <c r="N30" s="110">
        <f t="shared" si="13"/>
        <v>1677.7519674716279</v>
      </c>
      <c r="O30" s="110">
        <f t="shared" si="13"/>
        <v>1952.1074173865577</v>
      </c>
      <c r="P30" s="111">
        <f t="shared" si="13"/>
        <v>1980.945031359221</v>
      </c>
      <c r="Q30" s="112">
        <f>Q8/$Q$46*100000</f>
        <v>1763.8465803231743</v>
      </c>
      <c r="R30" s="113">
        <f t="shared" si="12"/>
        <v>0.10905827660501499</v>
      </c>
    </row>
    <row r="31" spans="1:18" ht="20.100000000000001" customHeight="1" x14ac:dyDescent="0.2">
      <c r="A31" s="73" t="s">
        <v>32</v>
      </c>
      <c r="B31" s="74"/>
      <c r="C31" s="109">
        <f t="shared" si="14"/>
        <v>1228.5701583466578</v>
      </c>
      <c r="D31" s="110">
        <f t="shared" si="13"/>
        <v>1023.9073282944463</v>
      </c>
      <c r="E31" s="110">
        <f t="shared" si="13"/>
        <v>1618.2155690662305</v>
      </c>
      <c r="F31" s="110">
        <f t="shared" si="13"/>
        <v>1153.319033906211</v>
      </c>
      <c r="G31" s="110">
        <f t="shared" si="13"/>
        <v>1020.5331083292333</v>
      </c>
      <c r="H31" s="110">
        <f t="shared" si="13"/>
        <v>1193.8564682425606</v>
      </c>
      <c r="I31" s="110">
        <f t="shared" si="13"/>
        <v>1412.6261075463515</v>
      </c>
      <c r="J31" s="110">
        <f t="shared" si="13"/>
        <v>1109.9532681116798</v>
      </c>
      <c r="K31" s="110">
        <f t="shared" si="13"/>
        <v>1133.9834948826208</v>
      </c>
      <c r="L31" s="110">
        <f t="shared" si="13"/>
        <v>830.53002742156275</v>
      </c>
      <c r="M31" s="110">
        <f t="shared" si="13"/>
        <v>812.14902691485497</v>
      </c>
      <c r="N31" s="110">
        <f t="shared" si="13"/>
        <v>969.54835246948005</v>
      </c>
      <c r="O31" s="110">
        <f t="shared" si="13"/>
        <v>1142.824951386717</v>
      </c>
      <c r="P31" s="111">
        <f t="shared" si="13"/>
        <v>1381.1493270815856</v>
      </c>
      <c r="Q31" s="112">
        <f t="shared" ref="Q31:Q38" si="15">Q9/$Q$46*100000</f>
        <v>1078.8980569804985</v>
      </c>
      <c r="R31" s="113">
        <f t="shared" si="12"/>
        <v>6.6708048216548466E-2</v>
      </c>
    </row>
    <row r="32" spans="1:18" ht="20.100000000000001" customHeight="1" x14ac:dyDescent="0.2">
      <c r="A32" s="73" t="s">
        <v>5</v>
      </c>
      <c r="B32" s="74"/>
      <c r="C32" s="109">
        <f t="shared" si="14"/>
        <v>1512.9472039834247</v>
      </c>
      <c r="D32" s="110">
        <f t="shared" si="13"/>
        <v>1439.8619783108775</v>
      </c>
      <c r="E32" s="110">
        <f t="shared" si="13"/>
        <v>1240.8249459289157</v>
      </c>
      <c r="F32" s="110">
        <f t="shared" si="13"/>
        <v>1500.1791930728821</v>
      </c>
      <c r="G32" s="110">
        <f t="shared" si="13"/>
        <v>1469.5765811695612</v>
      </c>
      <c r="H32" s="110">
        <f t="shared" si="13"/>
        <v>1770.9893634726825</v>
      </c>
      <c r="I32" s="110">
        <f t="shared" si="13"/>
        <v>1718.1015571334058</v>
      </c>
      <c r="J32" s="110">
        <f t="shared" si="13"/>
        <v>1558.3600152053575</v>
      </c>
      <c r="K32" s="110">
        <f t="shared" si="13"/>
        <v>1582.2910265813</v>
      </c>
      <c r="L32" s="110">
        <f t="shared" si="13"/>
        <v>1098.4096672427993</v>
      </c>
      <c r="M32" s="110">
        <f t="shared" si="13"/>
        <v>1099.284350117515</v>
      </c>
      <c r="N32" s="110">
        <f t="shared" si="13"/>
        <v>1383.6621993089075</v>
      </c>
      <c r="O32" s="110">
        <f t="shared" si="13"/>
        <v>1678.5909238369236</v>
      </c>
      <c r="P32" s="111">
        <f t="shared" si="13"/>
        <v>1838.4892451910405</v>
      </c>
      <c r="Q32" s="112">
        <f t="shared" si="15"/>
        <v>1449.9891895925655</v>
      </c>
      <c r="R32" s="113">
        <f t="shared" si="12"/>
        <v>8.9652537741629512E-2</v>
      </c>
    </row>
    <row r="33" spans="1:19" ht="20.100000000000001" customHeight="1" x14ac:dyDescent="0.2">
      <c r="A33" s="73" t="s">
        <v>6</v>
      </c>
      <c r="B33" s="74"/>
      <c r="C33" s="109">
        <f t="shared" si="14"/>
        <v>710.09944764932857</v>
      </c>
      <c r="D33" s="110">
        <f t="shared" si="13"/>
        <v>665.13309234308247</v>
      </c>
      <c r="E33" s="110">
        <f t="shared" si="13"/>
        <v>534.40964594083687</v>
      </c>
      <c r="F33" s="110">
        <f t="shared" si="13"/>
        <v>652.83908462055194</v>
      </c>
      <c r="G33" s="110">
        <f t="shared" si="13"/>
        <v>650.52306774389604</v>
      </c>
      <c r="H33" s="110">
        <f t="shared" si="13"/>
        <v>867.21236237826486</v>
      </c>
      <c r="I33" s="110">
        <f t="shared" si="13"/>
        <v>811.48840934343355</v>
      </c>
      <c r="J33" s="110">
        <f t="shared" si="13"/>
        <v>673.27204540425635</v>
      </c>
      <c r="K33" s="110">
        <f t="shared" si="13"/>
        <v>689.80554619516738</v>
      </c>
      <c r="L33" s="110">
        <f t="shared" si="13"/>
        <v>452.72837918083053</v>
      </c>
      <c r="M33" s="110">
        <f t="shared" si="13"/>
        <v>456.09566823746991</v>
      </c>
      <c r="N33" s="110">
        <f t="shared" si="13"/>
        <v>603.93654357735761</v>
      </c>
      <c r="O33" s="110">
        <f t="shared" si="13"/>
        <v>763.04885416403602</v>
      </c>
      <c r="P33" s="111">
        <f t="shared" si="13"/>
        <v>901.24386122360386</v>
      </c>
      <c r="Q33" s="112">
        <f t="shared" si="15"/>
        <v>653.88880510040656</v>
      </c>
      <c r="R33" s="113">
        <f t="shared" si="12"/>
        <v>4.0429812304025335E-2</v>
      </c>
    </row>
    <row r="34" spans="1:19" ht="20.100000000000001" customHeight="1" x14ac:dyDescent="0.2">
      <c r="A34" s="73" t="s">
        <v>7</v>
      </c>
      <c r="B34" s="74"/>
      <c r="C34" s="109">
        <f t="shared" si="14"/>
        <v>859.41655948232642</v>
      </c>
      <c r="D34" s="110">
        <f t="shared" si="13"/>
        <v>811.94544857048959</v>
      </c>
      <c r="E34" s="110">
        <f t="shared" si="13"/>
        <v>651.57785384628482</v>
      </c>
      <c r="F34" s="110">
        <f t="shared" si="13"/>
        <v>805.55840703661477</v>
      </c>
      <c r="G34" s="110">
        <f t="shared" si="13"/>
        <v>835.08282926329707</v>
      </c>
      <c r="H34" s="110">
        <f t="shared" si="13"/>
        <v>1121.9880404211574</v>
      </c>
      <c r="I34" s="110">
        <f t="shared" si="13"/>
        <v>1025.1629466193524</v>
      </c>
      <c r="J34" s="110">
        <f t="shared" si="13"/>
        <v>796.01180873778515</v>
      </c>
      <c r="K34" s="110">
        <f t="shared" si="13"/>
        <v>808.07680363667612</v>
      </c>
      <c r="L34" s="110">
        <f t="shared" si="13"/>
        <v>539.95871294000119</v>
      </c>
      <c r="M34" s="110">
        <f t="shared" si="13"/>
        <v>533.21161519003522</v>
      </c>
      <c r="N34" s="110">
        <f t="shared" si="13"/>
        <v>774.06298125039245</v>
      </c>
      <c r="O34" s="110">
        <f t="shared" si="13"/>
        <v>919.23298826482142</v>
      </c>
      <c r="P34" s="111">
        <f t="shared" si="13"/>
        <v>1070.9161095617633</v>
      </c>
      <c r="Q34" s="112">
        <f t="shared" si="15"/>
        <v>801.59563645592641</v>
      </c>
      <c r="R34" s="113">
        <f t="shared" si="12"/>
        <v>4.9562495752871055E-2</v>
      </c>
    </row>
    <row r="35" spans="1:19" ht="20.100000000000001" customHeight="1" x14ac:dyDescent="0.2">
      <c r="A35" s="73" t="s">
        <v>8</v>
      </c>
      <c r="B35" s="74"/>
      <c r="C35" s="109">
        <f t="shared" si="14"/>
        <v>314.42443159084047</v>
      </c>
      <c r="D35" s="110">
        <f t="shared" si="13"/>
        <v>291.07788366743347</v>
      </c>
      <c r="E35" s="110">
        <f t="shared" si="13"/>
        <v>219.00917931163676</v>
      </c>
      <c r="F35" s="110">
        <f t="shared" si="13"/>
        <v>290.67097450415741</v>
      </c>
      <c r="G35" s="110">
        <f t="shared" si="13"/>
        <v>298.99126624916238</v>
      </c>
      <c r="H35" s="110">
        <f t="shared" si="13"/>
        <v>390.69526609810754</v>
      </c>
      <c r="I35" s="110">
        <f t="shared" si="13"/>
        <v>349.16002165235312</v>
      </c>
      <c r="J35" s="110">
        <f t="shared" si="13"/>
        <v>302.02681362657233</v>
      </c>
      <c r="K35" s="110">
        <f t="shared" si="13"/>
        <v>281.30719472470548</v>
      </c>
      <c r="L35" s="110">
        <f t="shared" si="13"/>
        <v>176.15517569102781</v>
      </c>
      <c r="M35" s="110">
        <f t="shared" si="13"/>
        <v>194.17934390308125</v>
      </c>
      <c r="N35" s="110">
        <f t="shared" si="13"/>
        <v>287.19607749000721</v>
      </c>
      <c r="O35" s="110">
        <f t="shared" si="13"/>
        <v>304.59791327118347</v>
      </c>
      <c r="P35" s="111">
        <f t="shared" si="13"/>
        <v>355.19205692719254</v>
      </c>
      <c r="Q35" s="112">
        <f t="shared" si="15"/>
        <v>281.66167922524153</v>
      </c>
      <c r="R35" s="113">
        <f t="shared" si="12"/>
        <v>1.7415084545704246E-2</v>
      </c>
    </row>
    <row r="36" spans="1:19" ht="20.100000000000001" customHeight="1" x14ac:dyDescent="0.2">
      <c r="A36" s="73" t="s">
        <v>9</v>
      </c>
      <c r="B36" s="74"/>
      <c r="C36" s="109">
        <f t="shared" si="14"/>
        <v>164.8007137787194</v>
      </c>
      <c r="D36" s="110">
        <f t="shared" si="13"/>
        <v>167.02267499178444</v>
      </c>
      <c r="E36" s="110">
        <f t="shared" si="13"/>
        <v>112.39973432790069</v>
      </c>
      <c r="F36" s="110">
        <f t="shared" si="13"/>
        <v>155.60081906542257</v>
      </c>
      <c r="G36" s="110">
        <f t="shared" si="13"/>
        <v>182.77872642633082</v>
      </c>
      <c r="H36" s="110">
        <f t="shared" si="13"/>
        <v>215.43717018275595</v>
      </c>
      <c r="I36" s="110">
        <f t="shared" si="13"/>
        <v>192.30708354832686</v>
      </c>
      <c r="J36" s="110">
        <f t="shared" si="13"/>
        <v>188.74311834647412</v>
      </c>
      <c r="K36" s="110">
        <f t="shared" si="13"/>
        <v>150.31682160862127</v>
      </c>
      <c r="L36" s="110">
        <f t="shared" si="13"/>
        <v>102.33355877659457</v>
      </c>
      <c r="M36" s="110">
        <f t="shared" si="13"/>
        <v>113.65917947242966</v>
      </c>
      <c r="N36" s="110">
        <f t="shared" si="13"/>
        <v>169.38782795810113</v>
      </c>
      <c r="O36" s="110">
        <f t="shared" si="13"/>
        <v>166.86837213006797</v>
      </c>
      <c r="P36" s="111">
        <f t="shared" si="13"/>
        <v>184.83078423029949</v>
      </c>
      <c r="Q36" s="112">
        <f t="shared" si="15"/>
        <v>158.31867086202217</v>
      </c>
      <c r="R36" s="113">
        <f t="shared" si="12"/>
        <v>9.7888113349661344E-3</v>
      </c>
    </row>
    <row r="37" spans="1:19" ht="20.100000000000001" customHeight="1" x14ac:dyDescent="0.2">
      <c r="A37" s="73" t="s">
        <v>15</v>
      </c>
      <c r="B37" s="74"/>
      <c r="C37" s="109">
        <f>C15/$C$46*100000</f>
        <v>201.74673426306484</v>
      </c>
      <c r="D37" s="110">
        <f t="shared" si="13"/>
        <v>167.18698652645415</v>
      </c>
      <c r="E37" s="110">
        <f t="shared" si="13"/>
        <v>173.70868032493743</v>
      </c>
      <c r="F37" s="110">
        <f t="shared" si="13"/>
        <v>179.19307288205493</v>
      </c>
      <c r="G37" s="110">
        <f t="shared" si="13"/>
        <v>184.1145027461335</v>
      </c>
      <c r="H37" s="110">
        <f t="shared" si="13"/>
        <v>216.52990651220418</v>
      </c>
      <c r="I37" s="110">
        <f t="shared" si="13"/>
        <v>202.27856195453637</v>
      </c>
      <c r="J37" s="110">
        <f t="shared" si="13"/>
        <v>175.69374443273995</v>
      </c>
      <c r="K37" s="110">
        <f t="shared" si="13"/>
        <v>198.55035117973927</v>
      </c>
      <c r="L37" s="110">
        <f t="shared" si="13"/>
        <v>138.2129274765237</v>
      </c>
      <c r="M37" s="110">
        <f t="shared" si="13"/>
        <v>140.12870721020209</v>
      </c>
      <c r="N37" s="110">
        <f t="shared" si="13"/>
        <v>174.92740082010297</v>
      </c>
      <c r="O37" s="110">
        <f t="shared" si="13"/>
        <v>167.25688987658734</v>
      </c>
      <c r="P37" s="111">
        <f t="shared" si="13"/>
        <v>181.04115025726449</v>
      </c>
      <c r="Q37" s="112">
        <f t="shared" si="15"/>
        <v>174.49964807298139</v>
      </c>
      <c r="R37" s="113">
        <f t="shared" si="12"/>
        <v>1.0789277876726761E-2</v>
      </c>
      <c r="S37" s="21"/>
    </row>
    <row r="38" spans="1:19" ht="30" customHeight="1" thickBot="1" x14ac:dyDescent="0.25">
      <c r="A38" s="85" t="s">
        <v>34</v>
      </c>
      <c r="B38" s="86"/>
      <c r="C38" s="93">
        <f>SUM(C28:C37)</f>
        <v>16301.320092043114</v>
      </c>
      <c r="D38" s="94">
        <f t="shared" ref="D38:P38" si="16">SUM(D28:D37)</f>
        <v>15883.420966151823</v>
      </c>
      <c r="E38" s="94">
        <f t="shared" si="16"/>
        <v>15246.172448440881</v>
      </c>
      <c r="F38" s="94">
        <f t="shared" si="16"/>
        <v>17800.085364338236</v>
      </c>
      <c r="G38" s="94">
        <f t="shared" si="16"/>
        <v>18293.45669969745</v>
      </c>
      <c r="H38" s="94">
        <f t="shared" si="16"/>
        <v>15467.178403495413</v>
      </c>
      <c r="I38" s="94">
        <f t="shared" si="16"/>
        <v>17360.66046008085</v>
      </c>
      <c r="J38" s="94">
        <f t="shared" si="16"/>
        <v>16755.963469317896</v>
      </c>
      <c r="K38" s="94">
        <f t="shared" si="16"/>
        <v>18524.813838397851</v>
      </c>
      <c r="L38" s="94">
        <f t="shared" si="16"/>
        <v>16594.6132321933</v>
      </c>
      <c r="M38" s="94">
        <f t="shared" si="16"/>
        <v>13944.439002328067</v>
      </c>
      <c r="N38" s="94">
        <f t="shared" si="16"/>
        <v>15913.223206624834</v>
      </c>
      <c r="O38" s="94">
        <f t="shared" si="16"/>
        <v>16390.203913539259</v>
      </c>
      <c r="P38" s="95">
        <f t="shared" si="16"/>
        <v>15796.916960506847</v>
      </c>
      <c r="Q38" s="96">
        <f t="shared" si="15"/>
        <v>16173.431629691318</v>
      </c>
      <c r="R38" s="46"/>
    </row>
    <row r="39" spans="1:19" ht="20.100000000000001" customHeight="1" x14ac:dyDescent="0.2">
      <c r="A39" s="80" t="s">
        <v>2</v>
      </c>
      <c r="B39" s="34" t="s">
        <v>10</v>
      </c>
      <c r="C39" s="114">
        <f>SUM(C28:C31)</f>
        <v>12537.88500129541</v>
      </c>
      <c r="D39" s="114">
        <f t="shared" ref="D39:P39" si="17">SUM(D28:D31)</f>
        <v>12341.192901741702</v>
      </c>
      <c r="E39" s="114">
        <f t="shared" si="17"/>
        <v>12314.242408760367</v>
      </c>
      <c r="F39" s="114">
        <f t="shared" si="17"/>
        <v>14216.043813156553</v>
      </c>
      <c r="G39" s="114">
        <f t="shared" si="17"/>
        <v>14672.389726099065</v>
      </c>
      <c r="H39" s="114">
        <f t="shared" si="17"/>
        <v>10884.326294430239</v>
      </c>
      <c r="I39" s="114">
        <f t="shared" si="17"/>
        <v>13062.16187982944</v>
      </c>
      <c r="J39" s="114">
        <f t="shared" si="17"/>
        <v>13061.855923564712</v>
      </c>
      <c r="K39" s="114">
        <f t="shared" si="17"/>
        <v>14814.466094471645</v>
      </c>
      <c r="L39" s="114">
        <f t="shared" si="17"/>
        <v>14086.81481088552</v>
      </c>
      <c r="M39" s="114">
        <f t="shared" si="17"/>
        <v>11407.880138197334</v>
      </c>
      <c r="N39" s="114">
        <f t="shared" si="17"/>
        <v>12520.050176219967</v>
      </c>
      <c r="O39" s="114">
        <f t="shared" si="17"/>
        <v>12390.607971995641</v>
      </c>
      <c r="P39" s="114">
        <f t="shared" si="17"/>
        <v>11265.203753115682</v>
      </c>
      <c r="Q39" s="99">
        <f>SUM(Q28:Q31)</f>
        <v>12653.478000382174</v>
      </c>
      <c r="R39" s="115">
        <f>SUM(R28:R31)</f>
        <v>0.7823619804440769</v>
      </c>
    </row>
    <row r="40" spans="1:19" ht="20.100000000000001" customHeight="1" x14ac:dyDescent="0.2">
      <c r="A40" s="81"/>
      <c r="B40" s="35" t="s">
        <v>11</v>
      </c>
      <c r="C40" s="100">
        <f>SUM(C32:C37)</f>
        <v>3763.4350907477042</v>
      </c>
      <c r="D40" s="100">
        <f t="shared" ref="D40:P40" si="18">SUM(D32:D37)</f>
        <v>3542.2280644101215</v>
      </c>
      <c r="E40" s="100">
        <f t="shared" si="18"/>
        <v>2931.9300396805124</v>
      </c>
      <c r="F40" s="100">
        <f t="shared" si="18"/>
        <v>3584.0415511816836</v>
      </c>
      <c r="G40" s="100">
        <f t="shared" si="18"/>
        <v>3621.0669735983811</v>
      </c>
      <c r="H40" s="100">
        <f t="shared" si="18"/>
        <v>4582.852109065173</v>
      </c>
      <c r="I40" s="100">
        <f t="shared" si="18"/>
        <v>4298.4985802514084</v>
      </c>
      <c r="J40" s="100">
        <f t="shared" si="18"/>
        <v>3694.1075457531851</v>
      </c>
      <c r="K40" s="100">
        <f t="shared" si="18"/>
        <v>3710.3477439262097</v>
      </c>
      <c r="L40" s="100">
        <f t="shared" si="18"/>
        <v>2507.7984213077775</v>
      </c>
      <c r="M40" s="100">
        <f t="shared" si="18"/>
        <v>2536.5588641307331</v>
      </c>
      <c r="N40" s="100">
        <f t="shared" si="18"/>
        <v>3393.1730304048688</v>
      </c>
      <c r="O40" s="100">
        <f t="shared" si="18"/>
        <v>3999.59594154362</v>
      </c>
      <c r="P40" s="100">
        <f t="shared" si="18"/>
        <v>4531.7132073911635</v>
      </c>
      <c r="Q40" s="102">
        <f>SUM(Q32:Q37)</f>
        <v>3519.9536293091442</v>
      </c>
      <c r="R40" s="113">
        <f>SUM(R32:R37)</f>
        <v>0.21763801955592307</v>
      </c>
    </row>
    <row r="41" spans="1:19" ht="20.100000000000001" customHeight="1" x14ac:dyDescent="0.2">
      <c r="A41" s="81"/>
      <c r="B41" s="15" t="s">
        <v>12</v>
      </c>
      <c r="C41" s="103">
        <f>SUM(C33:C37)</f>
        <v>2250.4878867642797</v>
      </c>
      <c r="D41" s="103">
        <f t="shared" ref="D41:P41" si="19">SUM(D33:D37)</f>
        <v>2102.3660860992441</v>
      </c>
      <c r="E41" s="103">
        <f t="shared" si="19"/>
        <v>1691.1050937515963</v>
      </c>
      <c r="F41" s="103">
        <f t="shared" si="19"/>
        <v>2083.8623581088013</v>
      </c>
      <c r="G41" s="103">
        <f t="shared" si="19"/>
        <v>2151.4903924288201</v>
      </c>
      <c r="H41" s="103">
        <f t="shared" si="19"/>
        <v>2811.8627455924893</v>
      </c>
      <c r="I41" s="103">
        <f t="shared" si="19"/>
        <v>2580.3970231180019</v>
      </c>
      <c r="J41" s="103">
        <f t="shared" si="19"/>
        <v>2135.7475305478279</v>
      </c>
      <c r="K41" s="103">
        <f t="shared" si="19"/>
        <v>2128.0567173449094</v>
      </c>
      <c r="L41" s="103">
        <f t="shared" si="19"/>
        <v>1409.3887540649778</v>
      </c>
      <c r="M41" s="103">
        <f t="shared" si="19"/>
        <v>1437.2745140132181</v>
      </c>
      <c r="N41" s="103">
        <f t="shared" si="19"/>
        <v>2009.5108310959613</v>
      </c>
      <c r="O41" s="103">
        <f t="shared" si="19"/>
        <v>2321.005017706696</v>
      </c>
      <c r="P41" s="103">
        <f t="shared" si="19"/>
        <v>2693.2239622001234</v>
      </c>
      <c r="Q41" s="105">
        <f>SUM(Q33:Q37)</f>
        <v>2069.964439716578</v>
      </c>
      <c r="R41" s="116">
        <f>SUM(R33:R37)</f>
        <v>0.12798548181429353</v>
      </c>
    </row>
    <row r="42" spans="1:19" ht="20.100000000000001" customHeight="1" x14ac:dyDescent="0.2">
      <c r="A42" s="81"/>
      <c r="B42" s="15" t="s">
        <v>13</v>
      </c>
      <c r="C42" s="103">
        <f>SUM(C34:C37)</f>
        <v>1540.3884391149511</v>
      </c>
      <c r="D42" s="103">
        <f t="shared" ref="D42:P42" si="20">SUM(D34:D37)</f>
        <v>1437.2329937561617</v>
      </c>
      <c r="E42" s="103">
        <f t="shared" si="20"/>
        <v>1156.6954478107598</v>
      </c>
      <c r="F42" s="103">
        <f t="shared" si="20"/>
        <v>1431.0232734882497</v>
      </c>
      <c r="G42" s="103">
        <f t="shared" si="20"/>
        <v>1500.9673246849238</v>
      </c>
      <c r="H42" s="103">
        <f t="shared" si="20"/>
        <v>1944.650383214225</v>
      </c>
      <c r="I42" s="103">
        <f t="shared" si="20"/>
        <v>1768.9086137745687</v>
      </c>
      <c r="J42" s="103">
        <f t="shared" si="20"/>
        <v>1462.4754851435716</v>
      </c>
      <c r="K42" s="103">
        <f t="shared" si="20"/>
        <v>1438.251171149742</v>
      </c>
      <c r="L42" s="103">
        <f t="shared" si="20"/>
        <v>956.66037488414736</v>
      </c>
      <c r="M42" s="103">
        <f t="shared" si="20"/>
        <v>981.17884577574819</v>
      </c>
      <c r="N42" s="103">
        <f t="shared" si="20"/>
        <v>1405.5742875186038</v>
      </c>
      <c r="O42" s="103">
        <f t="shared" si="20"/>
        <v>1557.9561635426601</v>
      </c>
      <c r="P42" s="103">
        <f t="shared" si="20"/>
        <v>1791.9801009765197</v>
      </c>
      <c r="Q42" s="105">
        <f>SUM(Q34:Q37)</f>
        <v>1416.0756346161716</v>
      </c>
      <c r="R42" s="116">
        <f>SUM(R34:R37)</f>
        <v>8.7555669510268191E-2</v>
      </c>
    </row>
    <row r="43" spans="1:19" ht="20.100000000000001" customHeight="1" thickBot="1" x14ac:dyDescent="0.25">
      <c r="A43" s="82"/>
      <c r="B43" s="16" t="s">
        <v>14</v>
      </c>
      <c r="C43" s="106">
        <f>SUM(C35:C37)</f>
        <v>680.97187963262468</v>
      </c>
      <c r="D43" s="106">
        <f t="shared" ref="D43:P43" si="21">SUM(D35:D37)</f>
        <v>625.287545185672</v>
      </c>
      <c r="E43" s="106">
        <f t="shared" si="21"/>
        <v>505.11759396447485</v>
      </c>
      <c r="F43" s="106">
        <f t="shared" si="21"/>
        <v>625.46486645163486</v>
      </c>
      <c r="G43" s="106">
        <f t="shared" si="21"/>
        <v>665.88449542162675</v>
      </c>
      <c r="H43" s="106">
        <f t="shared" si="21"/>
        <v>822.66234279306764</v>
      </c>
      <c r="I43" s="106">
        <f t="shared" si="21"/>
        <v>743.74566715521632</v>
      </c>
      <c r="J43" s="106">
        <f t="shared" si="21"/>
        <v>666.46367640578637</v>
      </c>
      <c r="K43" s="106">
        <f t="shared" si="21"/>
        <v>630.17436751306604</v>
      </c>
      <c r="L43" s="106">
        <f t="shared" si="21"/>
        <v>416.70166194414611</v>
      </c>
      <c r="M43" s="106">
        <f t="shared" si="21"/>
        <v>447.96723058571303</v>
      </c>
      <c r="N43" s="106">
        <f t="shared" si="21"/>
        <v>631.51130626821134</v>
      </c>
      <c r="O43" s="106">
        <f t="shared" si="21"/>
        <v>638.72317527783878</v>
      </c>
      <c r="P43" s="106">
        <f t="shared" si="21"/>
        <v>721.06399141475652</v>
      </c>
      <c r="Q43" s="108">
        <f>SUM(Q35:Q37)</f>
        <v>614.47999816024503</v>
      </c>
      <c r="R43" s="117">
        <f>SUM(R35:R37)</f>
        <v>3.7993173757397143E-2</v>
      </c>
    </row>
    <row r="44" spans="1:19" ht="20.100000000000001" customHeight="1" x14ac:dyDescent="0.2">
      <c r="C44" s="37"/>
      <c r="D44" s="37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7"/>
      <c r="R44" s="39"/>
    </row>
    <row r="45" spans="1:19" s="29" customFormat="1" ht="20.100000000000001" customHeight="1" x14ac:dyDescent="0.2">
      <c r="B45" s="57" t="s">
        <v>16</v>
      </c>
      <c r="C45" s="38" t="s">
        <v>20</v>
      </c>
      <c r="D45" s="38" t="s">
        <v>22</v>
      </c>
      <c r="E45" s="38" t="s">
        <v>27</v>
      </c>
      <c r="F45" s="38" t="s">
        <v>29</v>
      </c>
      <c r="G45" s="38" t="s">
        <v>18</v>
      </c>
      <c r="H45" s="38" t="s">
        <v>35</v>
      </c>
      <c r="I45" s="38" t="s">
        <v>28</v>
      </c>
      <c r="J45" s="38" t="s">
        <v>25</v>
      </c>
      <c r="K45" s="38" t="s">
        <v>17</v>
      </c>
      <c r="L45" s="38" t="s">
        <v>19</v>
      </c>
      <c r="M45" s="38" t="s">
        <v>26</v>
      </c>
      <c r="N45" s="38" t="s">
        <v>24</v>
      </c>
      <c r="O45" s="38" t="s">
        <v>21</v>
      </c>
      <c r="P45" s="38" t="s">
        <v>23</v>
      </c>
      <c r="Q45" s="48" t="s">
        <v>0</v>
      </c>
      <c r="R45" s="49"/>
    </row>
    <row r="46" spans="1:19" s="29" customFormat="1" ht="25.5" customHeight="1" x14ac:dyDescent="0.2">
      <c r="B46" s="30" t="s">
        <v>41</v>
      </c>
      <c r="C46" s="1">
        <v>652303</v>
      </c>
      <c r="D46" s="1">
        <v>1217200</v>
      </c>
      <c r="E46" s="1">
        <v>293595</v>
      </c>
      <c r="F46" s="1">
        <v>555267</v>
      </c>
      <c r="G46" s="1">
        <v>449177</v>
      </c>
      <c r="H46" s="1">
        <v>1189674</v>
      </c>
      <c r="I46" s="1">
        <v>631802</v>
      </c>
      <c r="J46" s="1">
        <v>528761</v>
      </c>
      <c r="K46" s="1">
        <v>605388</v>
      </c>
      <c r="L46" s="1">
        <v>1357326</v>
      </c>
      <c r="M46" s="1">
        <v>1439391</v>
      </c>
      <c r="N46" s="1">
        <v>812337</v>
      </c>
      <c r="O46" s="1">
        <v>514777</v>
      </c>
      <c r="P46" s="1">
        <v>580531</v>
      </c>
      <c r="Q46" s="2">
        <v>10827529</v>
      </c>
      <c r="R46" s="50"/>
    </row>
    <row r="49" spans="1:17" ht="14.25" x14ac:dyDescent="0.2">
      <c r="B49" s="14"/>
    </row>
    <row r="50" spans="1:17" ht="18" x14ac:dyDescent="0.2">
      <c r="I50" s="31"/>
      <c r="J50" s="31"/>
      <c r="K50" s="32"/>
    </row>
    <row r="51" spans="1:17" ht="12.75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</row>
    <row r="53" spans="1:17" ht="12" customHeight="1" x14ac:dyDescent="0.2"/>
  </sheetData>
  <mergeCells count="60">
    <mergeCell ref="O26:O27"/>
    <mergeCell ref="A17:A21"/>
    <mergeCell ref="A13:B13"/>
    <mergeCell ref="A14:B14"/>
    <mergeCell ref="A15:B15"/>
    <mergeCell ref="A16:B16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  <firstHeader>&amp;L&amp;G</first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61)</cp:lastModifiedBy>
  <cp:lastPrinted>2024-10-21T13:48:41Z</cp:lastPrinted>
  <dcterms:created xsi:type="dcterms:W3CDTF">1997-01-24T11:07:25Z</dcterms:created>
  <dcterms:modified xsi:type="dcterms:W3CDTF">2024-10-21T13:48:48Z</dcterms:modified>
</cp:coreProperties>
</file>